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radingOperations\LMEPrice\Monthly Averages\Prices by Month\2024\"/>
    </mc:Choice>
  </mc:AlternateContent>
  <xr:revisionPtr revIDLastSave="0" documentId="8_{FC278254-9516-4678-8587-0558966388CA}" xr6:coauthVersionLast="47" xr6:coauthVersionMax="47" xr10:uidLastSave="{00000000-0000-0000-0000-000000000000}"/>
  <bookViews>
    <workbookView xWindow="38280" yWindow="-120" windowWidth="38640" windowHeight="21240" tabRatio="993" xr2:uid="{00000000-000D-0000-FFFF-FFFF00000000}"/>
  </bookViews>
  <sheets>
    <sheet name="Copper" sheetId="1" r:id="rId1"/>
    <sheet name="Aluminium Alloy" sheetId="2" r:id="rId2"/>
    <sheet name="NA Alloy" sheetId="3" r:id="rId3"/>
    <sheet name="Primary Aluminium" sheetId="4" r:id="rId4"/>
    <sheet name="Zinc" sheetId="5" r:id="rId5"/>
    <sheet name="Lead" sheetId="6" r:id="rId6"/>
    <sheet name="Tin" sheetId="7" r:id="rId7"/>
    <sheet name="Nickel" sheetId="8" r:id="rId8"/>
    <sheet name="Cobalt" sheetId="10" r:id="rId9"/>
    <sheet name="ABR" sheetId="12" r:id="rId10"/>
    <sheet name="ABR Avg" sheetId="13" r:id="rId11"/>
    <sheet name="Averages Inc. Euro Eq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0" l="1"/>
  <c r="Q11" i="10"/>
  <c r="Q34" i="10" s="1"/>
  <c r="Q12" i="10"/>
  <c r="Q13" i="10"/>
  <c r="Q14" i="10"/>
  <c r="Q15" i="10"/>
  <c r="Q16" i="10"/>
  <c r="Q17" i="10"/>
  <c r="Q18" i="10"/>
  <c r="Q19" i="10"/>
  <c r="Q20" i="10"/>
  <c r="Q32" i="10" s="1"/>
  <c r="Q21" i="10"/>
  <c r="Q22" i="10"/>
  <c r="Q23" i="10"/>
  <c r="Q24" i="10"/>
  <c r="Q25" i="10"/>
  <c r="Q26" i="10"/>
  <c r="Q27" i="10"/>
  <c r="Q28" i="10"/>
  <c r="Q29" i="10"/>
  <c r="Q30" i="10"/>
  <c r="Q31" i="10"/>
  <c r="Q9" i="10"/>
  <c r="P10" i="10"/>
  <c r="P11" i="10"/>
  <c r="P12" i="10"/>
  <c r="P13" i="10"/>
  <c r="P14" i="10"/>
  <c r="P15" i="10"/>
  <c r="P16" i="10"/>
  <c r="P17" i="10"/>
  <c r="P18" i="10"/>
  <c r="P19" i="10"/>
  <c r="P34" i="10" s="1"/>
  <c r="P20" i="10"/>
  <c r="P21" i="10"/>
  <c r="P32" i="10" s="1"/>
  <c r="P22" i="10"/>
  <c r="P23" i="10"/>
  <c r="P24" i="10"/>
  <c r="P25" i="10"/>
  <c r="P26" i="10"/>
  <c r="P27" i="10"/>
  <c r="P28" i="10"/>
  <c r="P29" i="10"/>
  <c r="P30" i="10"/>
  <c r="P31" i="10"/>
  <c r="P9" i="10"/>
  <c r="W10" i="8"/>
  <c r="W11" i="8"/>
  <c r="W33" i="8" s="1"/>
  <c r="W12" i="8"/>
  <c r="W34" i="8" s="1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9" i="8"/>
  <c r="V10" i="8"/>
  <c r="V11" i="8"/>
  <c r="V12" i="8"/>
  <c r="V13" i="8"/>
  <c r="V14" i="8"/>
  <c r="V15" i="8"/>
  <c r="V16" i="8"/>
  <c r="V17" i="8"/>
  <c r="V18" i="8"/>
  <c r="V19" i="8"/>
  <c r="V20" i="8"/>
  <c r="V21" i="8"/>
  <c r="V33" i="8" s="1"/>
  <c r="V22" i="8"/>
  <c r="V23" i="8"/>
  <c r="V24" i="8"/>
  <c r="V25" i="8"/>
  <c r="V26" i="8"/>
  <c r="V27" i="8"/>
  <c r="V28" i="8"/>
  <c r="V29" i="8"/>
  <c r="V30" i="8"/>
  <c r="V31" i="8"/>
  <c r="V9" i="8"/>
  <c r="Q10" i="7"/>
  <c r="Q11" i="7"/>
  <c r="Q12" i="7"/>
  <c r="Q13" i="7"/>
  <c r="Q14" i="7"/>
  <c r="Q15" i="7"/>
  <c r="Q16" i="7"/>
  <c r="Q17" i="7"/>
  <c r="Q18" i="7"/>
  <c r="Q19" i="7"/>
  <c r="Q20" i="7"/>
  <c r="Q32" i="7" s="1"/>
  <c r="Q21" i="7"/>
  <c r="Q22" i="7"/>
  <c r="Q23" i="7"/>
  <c r="Q24" i="7"/>
  <c r="Q25" i="7"/>
  <c r="Q26" i="7"/>
  <c r="Q27" i="7"/>
  <c r="Q28" i="7"/>
  <c r="Q29" i="7"/>
  <c r="Q30" i="7"/>
  <c r="Q31" i="7"/>
  <c r="Q9" i="7"/>
  <c r="P10" i="7"/>
  <c r="P11" i="7"/>
  <c r="P12" i="7"/>
  <c r="P13" i="7"/>
  <c r="P14" i="7"/>
  <c r="P15" i="7"/>
  <c r="P16" i="7"/>
  <c r="P17" i="7"/>
  <c r="P18" i="7"/>
  <c r="P33" i="7" s="1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9" i="7"/>
  <c r="W10" i="4"/>
  <c r="W11" i="4"/>
  <c r="W33" i="4" s="1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9" i="4"/>
  <c r="V10" i="4"/>
  <c r="V11" i="4"/>
  <c r="V12" i="4"/>
  <c r="V13" i="4"/>
  <c r="V14" i="4"/>
  <c r="V15" i="4"/>
  <c r="V16" i="4"/>
  <c r="V17" i="4"/>
  <c r="V18" i="4"/>
  <c r="V19" i="4"/>
  <c r="V33" i="4" s="1"/>
  <c r="V20" i="4"/>
  <c r="V32" i="4" s="1"/>
  <c r="V21" i="4"/>
  <c r="V22" i="4"/>
  <c r="V23" i="4"/>
  <c r="V24" i="4"/>
  <c r="V25" i="4"/>
  <c r="V26" i="4"/>
  <c r="V27" i="4"/>
  <c r="V28" i="4"/>
  <c r="V29" i="4"/>
  <c r="V30" i="4"/>
  <c r="V31" i="4"/>
  <c r="V9" i="4"/>
  <c r="Q9" i="3"/>
  <c r="Q32" i="3"/>
  <c r="R32" i="3"/>
  <c r="P32" i="3"/>
  <c r="Q33" i="3"/>
  <c r="Q10" i="3"/>
  <c r="Q11" i="3"/>
  <c r="Q12" i="3"/>
  <c r="Q13" i="3"/>
  <c r="Q14" i="3"/>
  <c r="Q15" i="3"/>
  <c r="Q16" i="3"/>
  <c r="Q17" i="3"/>
  <c r="Q18" i="3"/>
  <c r="Q19" i="3"/>
  <c r="Q20" i="3"/>
  <c r="Q34" i="3" s="1"/>
  <c r="Q21" i="3"/>
  <c r="Q22" i="3"/>
  <c r="Q23" i="3"/>
  <c r="Q24" i="3"/>
  <c r="Q25" i="3"/>
  <c r="Q26" i="3"/>
  <c r="Q27" i="3"/>
  <c r="Q28" i="3"/>
  <c r="Q29" i="3"/>
  <c r="Q30" i="3"/>
  <c r="Q31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9" i="3"/>
  <c r="Q10" i="2"/>
  <c r="Q11" i="2"/>
  <c r="Q12" i="2"/>
  <c r="Q13" i="2"/>
  <c r="Q14" i="2"/>
  <c r="Q15" i="2"/>
  <c r="Q16" i="2"/>
  <c r="Q17" i="2"/>
  <c r="Q18" i="2"/>
  <c r="Q19" i="2"/>
  <c r="Q20" i="2"/>
  <c r="Q34" i="2" s="1"/>
  <c r="Q21" i="2"/>
  <c r="Q22" i="2"/>
  <c r="Q23" i="2"/>
  <c r="Q24" i="2"/>
  <c r="Q25" i="2"/>
  <c r="Q26" i="2"/>
  <c r="Q27" i="2"/>
  <c r="Q28" i="2"/>
  <c r="Q29" i="2"/>
  <c r="Q30" i="2"/>
  <c r="Q31" i="2"/>
  <c r="Q9" i="2"/>
  <c r="P10" i="2"/>
  <c r="P11" i="2"/>
  <c r="P12" i="2"/>
  <c r="P13" i="2"/>
  <c r="P14" i="2"/>
  <c r="P15" i="2"/>
  <c r="P16" i="2"/>
  <c r="P17" i="2"/>
  <c r="P18" i="2"/>
  <c r="P19" i="2"/>
  <c r="P33" i="2" s="1"/>
  <c r="P20" i="2"/>
  <c r="P21" i="2"/>
  <c r="P22" i="2"/>
  <c r="P23" i="2"/>
  <c r="P24" i="2"/>
  <c r="P25" i="2"/>
  <c r="P26" i="2"/>
  <c r="P27" i="2"/>
  <c r="P28" i="2"/>
  <c r="P29" i="2"/>
  <c r="P30" i="2"/>
  <c r="P31" i="2"/>
  <c r="P9" i="2"/>
  <c r="W10" i="5"/>
  <c r="W11" i="5"/>
  <c r="W12" i="5"/>
  <c r="W13" i="5"/>
  <c r="W14" i="5"/>
  <c r="W15" i="5"/>
  <c r="W16" i="5"/>
  <c r="W17" i="5"/>
  <c r="W18" i="5"/>
  <c r="W19" i="5"/>
  <c r="W20" i="5"/>
  <c r="W34" i="5" s="1"/>
  <c r="W21" i="5"/>
  <c r="W22" i="5"/>
  <c r="W23" i="5"/>
  <c r="W24" i="5"/>
  <c r="W25" i="5"/>
  <c r="W26" i="5"/>
  <c r="W27" i="5"/>
  <c r="W28" i="5"/>
  <c r="W29" i="5"/>
  <c r="W30" i="5"/>
  <c r="W31" i="5"/>
  <c r="W9" i="5"/>
  <c r="V10" i="5"/>
  <c r="V11" i="5"/>
  <c r="V32" i="5" s="1"/>
  <c r="V12" i="5"/>
  <c r="V13" i="5"/>
  <c r="V14" i="5"/>
  <c r="V15" i="5"/>
  <c r="V16" i="5"/>
  <c r="V17" i="5"/>
  <c r="V18" i="5"/>
  <c r="V19" i="5"/>
  <c r="V34" i="5" s="1"/>
  <c r="V20" i="5"/>
  <c r="V33" i="5" s="1"/>
  <c r="V21" i="5"/>
  <c r="V22" i="5"/>
  <c r="V23" i="5"/>
  <c r="V24" i="5"/>
  <c r="V25" i="5"/>
  <c r="V26" i="5"/>
  <c r="V27" i="5"/>
  <c r="V28" i="5"/>
  <c r="V29" i="5"/>
  <c r="V30" i="5"/>
  <c r="V31" i="5"/>
  <c r="V9" i="5"/>
  <c r="X9" i="5"/>
  <c r="C19" i="13"/>
  <c r="C18" i="13"/>
  <c r="C17" i="13"/>
  <c r="E11" i="13"/>
  <c r="J33" i="12"/>
  <c r="G33" i="12"/>
  <c r="D33" i="12"/>
  <c r="J32" i="12"/>
  <c r="G32" i="12"/>
  <c r="D32" i="12"/>
  <c r="J31" i="12"/>
  <c r="G31" i="12"/>
  <c r="D11" i="13" s="1"/>
  <c r="D31" i="12"/>
  <c r="C11" i="13" s="1"/>
  <c r="I30" i="12"/>
  <c r="F30" i="12"/>
  <c r="I29" i="12"/>
  <c r="F29" i="12"/>
  <c r="I28" i="12"/>
  <c r="F28" i="12"/>
  <c r="I27" i="12"/>
  <c r="F27" i="12"/>
  <c r="I26" i="12"/>
  <c r="F26" i="12"/>
  <c r="I25" i="12"/>
  <c r="F25" i="12"/>
  <c r="I24" i="12"/>
  <c r="F24" i="12"/>
  <c r="I23" i="12"/>
  <c r="F23" i="12"/>
  <c r="I22" i="12"/>
  <c r="F22" i="12"/>
  <c r="I21" i="12"/>
  <c r="F21" i="12"/>
  <c r="I20" i="12"/>
  <c r="F20" i="12"/>
  <c r="I19" i="12"/>
  <c r="F19" i="12"/>
  <c r="I18" i="12"/>
  <c r="F18" i="12"/>
  <c r="I17" i="12"/>
  <c r="F17" i="12"/>
  <c r="I16" i="12"/>
  <c r="F16" i="12"/>
  <c r="I15" i="12"/>
  <c r="F15" i="12"/>
  <c r="I14" i="12"/>
  <c r="F14" i="12"/>
  <c r="I13" i="12"/>
  <c r="F13" i="12"/>
  <c r="I12" i="12"/>
  <c r="F12" i="12"/>
  <c r="I11" i="12"/>
  <c r="F11" i="12"/>
  <c r="I10" i="12"/>
  <c r="F10" i="12"/>
  <c r="I9" i="12"/>
  <c r="F9" i="12"/>
  <c r="I8" i="12"/>
  <c r="F8" i="12"/>
  <c r="S34" i="10"/>
  <c r="O34" i="10"/>
  <c r="N34" i="10"/>
  <c r="M34" i="10"/>
  <c r="L34" i="10"/>
  <c r="J34" i="10"/>
  <c r="I34" i="10"/>
  <c r="H34" i="10"/>
  <c r="G34" i="10"/>
  <c r="F34" i="10"/>
  <c r="D34" i="10"/>
  <c r="C34" i="10"/>
  <c r="S33" i="10"/>
  <c r="O33" i="10"/>
  <c r="N33" i="10"/>
  <c r="M33" i="10"/>
  <c r="L33" i="10"/>
  <c r="J33" i="10"/>
  <c r="I33" i="10"/>
  <c r="G33" i="10"/>
  <c r="F33" i="10"/>
  <c r="D33" i="10"/>
  <c r="C33" i="10"/>
  <c r="S32" i="10"/>
  <c r="O32" i="10"/>
  <c r="N32" i="10"/>
  <c r="M32" i="10"/>
  <c r="L32" i="10"/>
  <c r="J32" i="10"/>
  <c r="I32" i="10"/>
  <c r="K32" i="10" s="1"/>
  <c r="G32" i="10"/>
  <c r="F32" i="10"/>
  <c r="H32" i="10" s="1"/>
  <c r="E32" i="10"/>
  <c r="D32" i="10"/>
  <c r="C32" i="10"/>
  <c r="R31" i="10"/>
  <c r="K31" i="10"/>
  <c r="H31" i="10"/>
  <c r="E31" i="10"/>
  <c r="R30" i="10"/>
  <c r="K30" i="10"/>
  <c r="H30" i="10"/>
  <c r="E30" i="10"/>
  <c r="R29" i="10"/>
  <c r="K29" i="10"/>
  <c r="H29" i="10"/>
  <c r="E29" i="10"/>
  <c r="R28" i="10"/>
  <c r="K28" i="10"/>
  <c r="H28" i="10"/>
  <c r="E28" i="10"/>
  <c r="R27" i="10"/>
  <c r="K27" i="10"/>
  <c r="H27" i="10"/>
  <c r="E27" i="10"/>
  <c r="R26" i="10"/>
  <c r="K26" i="10"/>
  <c r="H26" i="10"/>
  <c r="E26" i="10"/>
  <c r="R25" i="10"/>
  <c r="K25" i="10"/>
  <c r="H25" i="10"/>
  <c r="E25" i="10"/>
  <c r="R24" i="10"/>
  <c r="K24" i="10"/>
  <c r="H24" i="10"/>
  <c r="E24" i="10"/>
  <c r="R23" i="10"/>
  <c r="K23" i="10"/>
  <c r="H23" i="10"/>
  <c r="E23" i="10"/>
  <c r="R22" i="10"/>
  <c r="K22" i="10"/>
  <c r="H22" i="10"/>
  <c r="E22" i="10"/>
  <c r="R21" i="10"/>
  <c r="K21" i="10"/>
  <c r="H21" i="10"/>
  <c r="E21" i="10"/>
  <c r="R20" i="10"/>
  <c r="K20" i="10"/>
  <c r="H20" i="10"/>
  <c r="E20" i="10"/>
  <c r="R19" i="10"/>
  <c r="K19" i="10"/>
  <c r="H19" i="10"/>
  <c r="E19" i="10"/>
  <c r="R18" i="10"/>
  <c r="K18" i="10"/>
  <c r="H18" i="10"/>
  <c r="E18" i="10"/>
  <c r="R17" i="10"/>
  <c r="K17" i="10"/>
  <c r="H17" i="10"/>
  <c r="E17" i="10"/>
  <c r="R16" i="10"/>
  <c r="K16" i="10"/>
  <c r="H16" i="10"/>
  <c r="E16" i="10"/>
  <c r="R15" i="10"/>
  <c r="K15" i="10"/>
  <c r="H15" i="10"/>
  <c r="E15" i="10"/>
  <c r="R14" i="10"/>
  <c r="K14" i="10"/>
  <c r="H14" i="10"/>
  <c r="E14" i="10"/>
  <c r="R13" i="10"/>
  <c r="K13" i="10"/>
  <c r="H13" i="10"/>
  <c r="E13" i="10"/>
  <c r="R12" i="10"/>
  <c r="K12" i="10"/>
  <c r="H12" i="10"/>
  <c r="E12" i="10"/>
  <c r="R11" i="10"/>
  <c r="R32" i="10" s="1"/>
  <c r="K11" i="10"/>
  <c r="H11" i="10"/>
  <c r="E11" i="10"/>
  <c r="R10" i="10"/>
  <c r="R33" i="10" s="1"/>
  <c r="K10" i="10"/>
  <c r="H10" i="10"/>
  <c r="E10" i="10"/>
  <c r="R9" i="10"/>
  <c r="R34" i="10" s="1"/>
  <c r="K9" i="10"/>
  <c r="K33" i="10" s="1"/>
  <c r="H9" i="10"/>
  <c r="H33" i="10" s="1"/>
  <c r="E9" i="10"/>
  <c r="E34" i="10" s="1"/>
  <c r="Y34" i="8"/>
  <c r="X34" i="8"/>
  <c r="U34" i="8"/>
  <c r="T34" i="8"/>
  <c r="S34" i="8"/>
  <c r="R34" i="8"/>
  <c r="P34" i="8"/>
  <c r="O34" i="8"/>
  <c r="M34" i="8"/>
  <c r="L34" i="8"/>
  <c r="J34" i="8"/>
  <c r="I34" i="8"/>
  <c r="G34" i="8"/>
  <c r="F34" i="8"/>
  <c r="D34" i="8"/>
  <c r="C34" i="8"/>
  <c r="Y33" i="8"/>
  <c r="X33" i="8"/>
  <c r="U33" i="8"/>
  <c r="T33" i="8"/>
  <c r="S33" i="8"/>
  <c r="R33" i="8"/>
  <c r="P33" i="8"/>
  <c r="O33" i="8"/>
  <c r="N33" i="8"/>
  <c r="M33" i="8"/>
  <c r="L33" i="8"/>
  <c r="K33" i="8"/>
  <c r="J33" i="8"/>
  <c r="I33" i="8"/>
  <c r="G33" i="8"/>
  <c r="F33" i="8"/>
  <c r="D33" i="8"/>
  <c r="C33" i="8"/>
  <c r="Y32" i="8"/>
  <c r="U32" i="8"/>
  <c r="T32" i="8"/>
  <c r="S32" i="8"/>
  <c r="R32" i="8"/>
  <c r="P32" i="8"/>
  <c r="O32" i="8"/>
  <c r="Q32" i="8" s="1"/>
  <c r="M32" i="8"/>
  <c r="N32" i="8" s="1"/>
  <c r="L32" i="8"/>
  <c r="J32" i="8"/>
  <c r="K32" i="8" s="1"/>
  <c r="I32" i="8"/>
  <c r="G32" i="8"/>
  <c r="F32" i="8"/>
  <c r="H32" i="8" s="1"/>
  <c r="D32" i="8"/>
  <c r="C32" i="8"/>
  <c r="E32" i="8" s="1"/>
  <c r="X31" i="8"/>
  <c r="Q31" i="8"/>
  <c r="N31" i="8"/>
  <c r="K31" i="8"/>
  <c r="H31" i="8"/>
  <c r="E31" i="8"/>
  <c r="X30" i="8"/>
  <c r="Q30" i="8"/>
  <c r="N30" i="8"/>
  <c r="K30" i="8"/>
  <c r="H30" i="8"/>
  <c r="E30" i="8"/>
  <c r="X29" i="8"/>
  <c r="Q29" i="8"/>
  <c r="N29" i="8"/>
  <c r="K29" i="8"/>
  <c r="H29" i="8"/>
  <c r="E29" i="8"/>
  <c r="X28" i="8"/>
  <c r="Q28" i="8"/>
  <c r="N28" i="8"/>
  <c r="K28" i="8"/>
  <c r="H28" i="8"/>
  <c r="E28" i="8"/>
  <c r="X27" i="8"/>
  <c r="Q27" i="8"/>
  <c r="N27" i="8"/>
  <c r="K27" i="8"/>
  <c r="H27" i="8"/>
  <c r="E27" i="8"/>
  <c r="X26" i="8"/>
  <c r="Q26" i="8"/>
  <c r="N26" i="8"/>
  <c r="K26" i="8"/>
  <c r="H26" i="8"/>
  <c r="E26" i="8"/>
  <c r="X25" i="8"/>
  <c r="Q25" i="8"/>
  <c r="N25" i="8"/>
  <c r="K25" i="8"/>
  <c r="H25" i="8"/>
  <c r="E25" i="8"/>
  <c r="X24" i="8"/>
  <c r="Q24" i="8"/>
  <c r="N24" i="8"/>
  <c r="K24" i="8"/>
  <c r="H24" i="8"/>
  <c r="E24" i="8"/>
  <c r="X23" i="8"/>
  <c r="Q23" i="8"/>
  <c r="N23" i="8"/>
  <c r="K23" i="8"/>
  <c r="H23" i="8"/>
  <c r="E23" i="8"/>
  <c r="X22" i="8"/>
  <c r="Q22" i="8"/>
  <c r="N22" i="8"/>
  <c r="K22" i="8"/>
  <c r="H22" i="8"/>
  <c r="E22" i="8"/>
  <c r="X21" i="8"/>
  <c r="Q21" i="8"/>
  <c r="N21" i="8"/>
  <c r="K21" i="8"/>
  <c r="H21" i="8"/>
  <c r="E21" i="8"/>
  <c r="X20" i="8"/>
  <c r="Q20" i="8"/>
  <c r="N20" i="8"/>
  <c r="K20" i="8"/>
  <c r="H20" i="8"/>
  <c r="E20" i="8"/>
  <c r="X19" i="8"/>
  <c r="Q19" i="8"/>
  <c r="N19" i="8"/>
  <c r="K19" i="8"/>
  <c r="H19" i="8"/>
  <c r="E19" i="8"/>
  <c r="X18" i="8"/>
  <c r="Q18" i="8"/>
  <c r="N18" i="8"/>
  <c r="K18" i="8"/>
  <c r="H18" i="8"/>
  <c r="E18" i="8"/>
  <c r="X17" i="8"/>
  <c r="Q17" i="8"/>
  <c r="N17" i="8"/>
  <c r="K17" i="8"/>
  <c r="H17" i="8"/>
  <c r="E17" i="8"/>
  <c r="X16" i="8"/>
  <c r="Q16" i="8"/>
  <c r="N16" i="8"/>
  <c r="K16" i="8"/>
  <c r="H16" i="8"/>
  <c r="E16" i="8"/>
  <c r="X15" i="8"/>
  <c r="Q15" i="8"/>
  <c r="N15" i="8"/>
  <c r="K15" i="8"/>
  <c r="H15" i="8"/>
  <c r="E15" i="8"/>
  <c r="X14" i="8"/>
  <c r="Q14" i="8"/>
  <c r="N14" i="8"/>
  <c r="K14" i="8"/>
  <c r="H14" i="8"/>
  <c r="E14" i="8"/>
  <c r="X13" i="8"/>
  <c r="Q13" i="8"/>
  <c r="N13" i="8"/>
  <c r="K13" i="8"/>
  <c r="H13" i="8"/>
  <c r="E13" i="8"/>
  <c r="X12" i="8"/>
  <c r="Q12" i="8"/>
  <c r="N12" i="8"/>
  <c r="K12" i="8"/>
  <c r="H12" i="8"/>
  <c r="E12" i="8"/>
  <c r="X11" i="8"/>
  <c r="Q11" i="8"/>
  <c r="N11" i="8"/>
  <c r="K11" i="8"/>
  <c r="H11" i="8"/>
  <c r="E11" i="8"/>
  <c r="X10" i="8"/>
  <c r="Q10" i="8"/>
  <c r="N10" i="8"/>
  <c r="K10" i="8"/>
  <c r="H10" i="8"/>
  <c r="E10" i="8"/>
  <c r="E34" i="8" s="1"/>
  <c r="X9" i="8"/>
  <c r="X32" i="8" s="1"/>
  <c r="Q9" i="8"/>
  <c r="Q34" i="8" s="1"/>
  <c r="N9" i="8"/>
  <c r="N34" i="8" s="1"/>
  <c r="K9" i="8"/>
  <c r="K34" i="8" s="1"/>
  <c r="H9" i="8"/>
  <c r="H33" i="8" s="1"/>
  <c r="E9" i="8"/>
  <c r="E33" i="8" s="1"/>
  <c r="S34" i="7"/>
  <c r="O34" i="7"/>
  <c r="N34" i="7"/>
  <c r="M34" i="7"/>
  <c r="L34" i="7"/>
  <c r="J34" i="7"/>
  <c r="I34" i="7"/>
  <c r="G34" i="7"/>
  <c r="F34" i="7"/>
  <c r="D34" i="7"/>
  <c r="C34" i="7"/>
  <c r="S33" i="7"/>
  <c r="O33" i="7"/>
  <c r="N33" i="7"/>
  <c r="M33" i="7"/>
  <c r="L33" i="7"/>
  <c r="J33" i="7"/>
  <c r="I33" i="7"/>
  <c r="G33" i="7"/>
  <c r="F33" i="7"/>
  <c r="D33" i="7"/>
  <c r="C33" i="7"/>
  <c r="S32" i="7"/>
  <c r="O32" i="7"/>
  <c r="N32" i="7"/>
  <c r="M32" i="7"/>
  <c r="L32" i="7"/>
  <c r="J32" i="7"/>
  <c r="K32" i="7" s="1"/>
  <c r="I32" i="7"/>
  <c r="G32" i="7"/>
  <c r="H32" i="7" s="1"/>
  <c r="F32" i="7"/>
  <c r="D32" i="7"/>
  <c r="C32" i="7"/>
  <c r="E32" i="7" s="1"/>
  <c r="R31" i="7"/>
  <c r="K31" i="7"/>
  <c r="H31" i="7"/>
  <c r="E31" i="7"/>
  <c r="R30" i="7"/>
  <c r="K30" i="7"/>
  <c r="H30" i="7"/>
  <c r="E30" i="7"/>
  <c r="R29" i="7"/>
  <c r="K29" i="7"/>
  <c r="H29" i="7"/>
  <c r="E29" i="7"/>
  <c r="R28" i="7"/>
  <c r="K28" i="7"/>
  <c r="H28" i="7"/>
  <c r="E28" i="7"/>
  <c r="R27" i="7"/>
  <c r="K27" i="7"/>
  <c r="H27" i="7"/>
  <c r="E27" i="7"/>
  <c r="R26" i="7"/>
  <c r="K26" i="7"/>
  <c r="H26" i="7"/>
  <c r="E26" i="7"/>
  <c r="R25" i="7"/>
  <c r="K25" i="7"/>
  <c r="H25" i="7"/>
  <c r="E25" i="7"/>
  <c r="R24" i="7"/>
  <c r="K24" i="7"/>
  <c r="H24" i="7"/>
  <c r="E24" i="7"/>
  <c r="R23" i="7"/>
  <c r="K23" i="7"/>
  <c r="H23" i="7"/>
  <c r="E23" i="7"/>
  <c r="R22" i="7"/>
  <c r="K22" i="7"/>
  <c r="H22" i="7"/>
  <c r="E22" i="7"/>
  <c r="R21" i="7"/>
  <c r="K21" i="7"/>
  <c r="H21" i="7"/>
  <c r="E21" i="7"/>
  <c r="R20" i="7"/>
  <c r="K20" i="7"/>
  <c r="H20" i="7"/>
  <c r="E20" i="7"/>
  <c r="R19" i="7"/>
  <c r="K19" i="7"/>
  <c r="H19" i="7"/>
  <c r="E19" i="7"/>
  <c r="R18" i="7"/>
  <c r="K18" i="7"/>
  <c r="H18" i="7"/>
  <c r="E18" i="7"/>
  <c r="R17" i="7"/>
  <c r="K17" i="7"/>
  <c r="H17" i="7"/>
  <c r="E17" i="7"/>
  <c r="R16" i="7"/>
  <c r="K16" i="7"/>
  <c r="H16" i="7"/>
  <c r="E16" i="7"/>
  <c r="R15" i="7"/>
  <c r="K15" i="7"/>
  <c r="H15" i="7"/>
  <c r="E15" i="7"/>
  <c r="R14" i="7"/>
  <c r="K14" i="7"/>
  <c r="H14" i="7"/>
  <c r="E14" i="7"/>
  <c r="R13" i="7"/>
  <c r="K13" i="7"/>
  <c r="H13" i="7"/>
  <c r="E13" i="7"/>
  <c r="R12" i="7"/>
  <c r="K12" i="7"/>
  <c r="H12" i="7"/>
  <c r="E12" i="7"/>
  <c r="R11" i="7"/>
  <c r="K11" i="7"/>
  <c r="H11" i="7"/>
  <c r="E11" i="7"/>
  <c r="R10" i="7"/>
  <c r="K10" i="7"/>
  <c r="H10" i="7"/>
  <c r="E10" i="7"/>
  <c r="R9" i="7"/>
  <c r="R32" i="7" s="1"/>
  <c r="K9" i="7"/>
  <c r="K33" i="7" s="1"/>
  <c r="H9" i="7"/>
  <c r="H34" i="7" s="1"/>
  <c r="E9" i="7"/>
  <c r="E34" i="7" s="1"/>
  <c r="Y34" i="6"/>
  <c r="W34" i="6"/>
  <c r="V34" i="6"/>
  <c r="U34" i="6"/>
  <c r="T34" i="6"/>
  <c r="S34" i="6"/>
  <c r="R34" i="6"/>
  <c r="Q34" i="6"/>
  <c r="P34" i="6"/>
  <c r="O34" i="6"/>
  <c r="M34" i="6"/>
  <c r="L34" i="6"/>
  <c r="J34" i="6"/>
  <c r="I34" i="6"/>
  <c r="G34" i="6"/>
  <c r="F34" i="6"/>
  <c r="D34" i="6"/>
  <c r="C34" i="6"/>
  <c r="Y33" i="6"/>
  <c r="W33" i="6"/>
  <c r="V33" i="6"/>
  <c r="U33" i="6"/>
  <c r="T33" i="6"/>
  <c r="S33" i="6"/>
  <c r="R33" i="6"/>
  <c r="P33" i="6"/>
  <c r="O33" i="6"/>
  <c r="M33" i="6"/>
  <c r="L33" i="6"/>
  <c r="J33" i="6"/>
  <c r="I33" i="6"/>
  <c r="G33" i="6"/>
  <c r="F33" i="6"/>
  <c r="D33" i="6"/>
  <c r="C33" i="6"/>
  <c r="Y32" i="6"/>
  <c r="X32" i="6"/>
  <c r="W32" i="6"/>
  <c r="V32" i="6"/>
  <c r="U32" i="6"/>
  <c r="T32" i="6"/>
  <c r="S32" i="6"/>
  <c r="R32" i="6"/>
  <c r="P32" i="6"/>
  <c r="O32" i="6"/>
  <c r="Q32" i="6" s="1"/>
  <c r="M32" i="6"/>
  <c r="L32" i="6"/>
  <c r="N32" i="6" s="1"/>
  <c r="J32" i="6"/>
  <c r="I32" i="6"/>
  <c r="K32" i="6" s="1"/>
  <c r="H32" i="6"/>
  <c r="G32" i="6"/>
  <c r="F32" i="6"/>
  <c r="D32" i="6"/>
  <c r="C32" i="6"/>
  <c r="E32" i="6" s="1"/>
  <c r="X31" i="6"/>
  <c r="Q31" i="6"/>
  <c r="N31" i="6"/>
  <c r="K31" i="6"/>
  <c r="H31" i="6"/>
  <c r="E31" i="6"/>
  <c r="X30" i="6"/>
  <c r="Q30" i="6"/>
  <c r="N30" i="6"/>
  <c r="K30" i="6"/>
  <c r="H30" i="6"/>
  <c r="E30" i="6"/>
  <c r="X29" i="6"/>
  <c r="Q29" i="6"/>
  <c r="N29" i="6"/>
  <c r="K29" i="6"/>
  <c r="H29" i="6"/>
  <c r="E29" i="6"/>
  <c r="X28" i="6"/>
  <c r="Q28" i="6"/>
  <c r="N28" i="6"/>
  <c r="K28" i="6"/>
  <c r="H28" i="6"/>
  <c r="E28" i="6"/>
  <c r="X27" i="6"/>
  <c r="Q27" i="6"/>
  <c r="N27" i="6"/>
  <c r="K27" i="6"/>
  <c r="H27" i="6"/>
  <c r="E27" i="6"/>
  <c r="X26" i="6"/>
  <c r="Q26" i="6"/>
  <c r="N26" i="6"/>
  <c r="K26" i="6"/>
  <c r="H26" i="6"/>
  <c r="E26" i="6"/>
  <c r="X25" i="6"/>
  <c r="Q25" i="6"/>
  <c r="N25" i="6"/>
  <c r="K25" i="6"/>
  <c r="H25" i="6"/>
  <c r="E25" i="6"/>
  <c r="X24" i="6"/>
  <c r="Q24" i="6"/>
  <c r="N24" i="6"/>
  <c r="K24" i="6"/>
  <c r="H24" i="6"/>
  <c r="E24" i="6"/>
  <c r="X23" i="6"/>
  <c r="Q23" i="6"/>
  <c r="N23" i="6"/>
  <c r="K23" i="6"/>
  <c r="H23" i="6"/>
  <c r="E23" i="6"/>
  <c r="X22" i="6"/>
  <c r="Q22" i="6"/>
  <c r="N22" i="6"/>
  <c r="K22" i="6"/>
  <c r="H22" i="6"/>
  <c r="E22" i="6"/>
  <c r="X21" i="6"/>
  <c r="Q21" i="6"/>
  <c r="N21" i="6"/>
  <c r="K21" i="6"/>
  <c r="H21" i="6"/>
  <c r="E21" i="6"/>
  <c r="X20" i="6"/>
  <c r="Q20" i="6"/>
  <c r="N20" i="6"/>
  <c r="K20" i="6"/>
  <c r="H20" i="6"/>
  <c r="E20" i="6"/>
  <c r="X19" i="6"/>
  <c r="Q19" i="6"/>
  <c r="N19" i="6"/>
  <c r="K19" i="6"/>
  <c r="H19" i="6"/>
  <c r="E19" i="6"/>
  <c r="X18" i="6"/>
  <c r="Q18" i="6"/>
  <c r="N18" i="6"/>
  <c r="K18" i="6"/>
  <c r="H18" i="6"/>
  <c r="E18" i="6"/>
  <c r="X17" i="6"/>
  <c r="Q17" i="6"/>
  <c r="N17" i="6"/>
  <c r="K17" i="6"/>
  <c r="H17" i="6"/>
  <c r="E17" i="6"/>
  <c r="X16" i="6"/>
  <c r="Q16" i="6"/>
  <c r="N16" i="6"/>
  <c r="K16" i="6"/>
  <c r="H16" i="6"/>
  <c r="E16" i="6"/>
  <c r="X15" i="6"/>
  <c r="Q15" i="6"/>
  <c r="N15" i="6"/>
  <c r="K15" i="6"/>
  <c r="H15" i="6"/>
  <c r="E15" i="6"/>
  <c r="X14" i="6"/>
  <c r="Q14" i="6"/>
  <c r="N14" i="6"/>
  <c r="K14" i="6"/>
  <c r="H14" i="6"/>
  <c r="E14" i="6"/>
  <c r="X13" i="6"/>
  <c r="Q13" i="6"/>
  <c r="N13" i="6"/>
  <c r="K13" i="6"/>
  <c r="H13" i="6"/>
  <c r="E13" i="6"/>
  <c r="X12" i="6"/>
  <c r="Q12" i="6"/>
  <c r="N12" i="6"/>
  <c r="K12" i="6"/>
  <c r="H12" i="6"/>
  <c r="E12" i="6"/>
  <c r="X11" i="6"/>
  <c r="Q11" i="6"/>
  <c r="N11" i="6"/>
  <c r="K11" i="6"/>
  <c r="H11" i="6"/>
  <c r="E11" i="6"/>
  <c r="X10" i="6"/>
  <c r="Q10" i="6"/>
  <c r="N10" i="6"/>
  <c r="K10" i="6"/>
  <c r="H10" i="6"/>
  <c r="E10" i="6"/>
  <c r="E34" i="6" s="1"/>
  <c r="X9" i="6"/>
  <c r="X33" i="6" s="1"/>
  <c r="Q9" i="6"/>
  <c r="Q33" i="6" s="1"/>
  <c r="N9" i="6"/>
  <c r="N33" i="6" s="1"/>
  <c r="K9" i="6"/>
  <c r="K33" i="6" s="1"/>
  <c r="H9" i="6"/>
  <c r="H33" i="6" s="1"/>
  <c r="E9" i="6"/>
  <c r="Y34" i="5"/>
  <c r="U34" i="5"/>
  <c r="T34" i="5"/>
  <c r="S34" i="5"/>
  <c r="R34" i="5"/>
  <c r="Q34" i="5"/>
  <c r="P34" i="5"/>
  <c r="O34" i="5"/>
  <c r="M34" i="5"/>
  <c r="L34" i="5"/>
  <c r="J34" i="5"/>
  <c r="I34" i="5"/>
  <c r="H34" i="5"/>
  <c r="G34" i="5"/>
  <c r="F34" i="5"/>
  <c r="D34" i="5"/>
  <c r="C34" i="5"/>
  <c r="Y33" i="5"/>
  <c r="U33" i="5"/>
  <c r="T33" i="5"/>
  <c r="S33" i="5"/>
  <c r="R33" i="5"/>
  <c r="Q33" i="5"/>
  <c r="P33" i="5"/>
  <c r="O33" i="5"/>
  <c r="M33" i="5"/>
  <c r="L33" i="5"/>
  <c r="J33" i="5"/>
  <c r="I33" i="5"/>
  <c r="G33" i="5"/>
  <c r="F33" i="5"/>
  <c r="D33" i="5"/>
  <c r="C33" i="5"/>
  <c r="Y32" i="5"/>
  <c r="U32" i="5"/>
  <c r="T32" i="5"/>
  <c r="S32" i="5"/>
  <c r="R32" i="5"/>
  <c r="P32" i="5"/>
  <c r="O32" i="5"/>
  <c r="Q32" i="5" s="1"/>
  <c r="M32" i="5"/>
  <c r="L32" i="5"/>
  <c r="N32" i="5" s="1"/>
  <c r="K32" i="5"/>
  <c r="J32" i="5"/>
  <c r="I32" i="5"/>
  <c r="G32" i="5"/>
  <c r="F32" i="5"/>
  <c r="H32" i="5" s="1"/>
  <c r="D32" i="5"/>
  <c r="C32" i="5"/>
  <c r="E32" i="5" s="1"/>
  <c r="X31" i="5"/>
  <c r="Q31" i="5"/>
  <c r="N31" i="5"/>
  <c r="K31" i="5"/>
  <c r="H31" i="5"/>
  <c r="E31" i="5"/>
  <c r="X30" i="5"/>
  <c r="Q30" i="5"/>
  <c r="N30" i="5"/>
  <c r="K30" i="5"/>
  <c r="H30" i="5"/>
  <c r="E30" i="5"/>
  <c r="X29" i="5"/>
  <c r="Q29" i="5"/>
  <c r="N29" i="5"/>
  <c r="K29" i="5"/>
  <c r="H29" i="5"/>
  <c r="E29" i="5"/>
  <c r="X28" i="5"/>
  <c r="Q28" i="5"/>
  <c r="N28" i="5"/>
  <c r="K28" i="5"/>
  <c r="H28" i="5"/>
  <c r="E28" i="5"/>
  <c r="X27" i="5"/>
  <c r="Q27" i="5"/>
  <c r="N27" i="5"/>
  <c r="K27" i="5"/>
  <c r="H27" i="5"/>
  <c r="E27" i="5"/>
  <c r="X26" i="5"/>
  <c r="Q26" i="5"/>
  <c r="N26" i="5"/>
  <c r="K26" i="5"/>
  <c r="H26" i="5"/>
  <c r="E26" i="5"/>
  <c r="X25" i="5"/>
  <c r="Q25" i="5"/>
  <c r="N25" i="5"/>
  <c r="K25" i="5"/>
  <c r="H25" i="5"/>
  <c r="E25" i="5"/>
  <c r="X24" i="5"/>
  <c r="Q24" i="5"/>
  <c r="N24" i="5"/>
  <c r="K24" i="5"/>
  <c r="H24" i="5"/>
  <c r="E24" i="5"/>
  <c r="X23" i="5"/>
  <c r="Q23" i="5"/>
  <c r="N23" i="5"/>
  <c r="K23" i="5"/>
  <c r="H23" i="5"/>
  <c r="E23" i="5"/>
  <c r="X22" i="5"/>
  <c r="Q22" i="5"/>
  <c r="N22" i="5"/>
  <c r="K22" i="5"/>
  <c r="H22" i="5"/>
  <c r="E22" i="5"/>
  <c r="X21" i="5"/>
  <c r="Q21" i="5"/>
  <c r="N21" i="5"/>
  <c r="K21" i="5"/>
  <c r="H21" i="5"/>
  <c r="E21" i="5"/>
  <c r="X20" i="5"/>
  <c r="Q20" i="5"/>
  <c r="N20" i="5"/>
  <c r="K20" i="5"/>
  <c r="H20" i="5"/>
  <c r="E20" i="5"/>
  <c r="X19" i="5"/>
  <c r="Q19" i="5"/>
  <c r="N19" i="5"/>
  <c r="K19" i="5"/>
  <c r="H19" i="5"/>
  <c r="E19" i="5"/>
  <c r="X18" i="5"/>
  <c r="Q18" i="5"/>
  <c r="N18" i="5"/>
  <c r="K18" i="5"/>
  <c r="H18" i="5"/>
  <c r="E18" i="5"/>
  <c r="X17" i="5"/>
  <c r="Q17" i="5"/>
  <c r="N17" i="5"/>
  <c r="K17" i="5"/>
  <c r="H17" i="5"/>
  <c r="E17" i="5"/>
  <c r="X16" i="5"/>
  <c r="Q16" i="5"/>
  <c r="N16" i="5"/>
  <c r="K16" i="5"/>
  <c r="H16" i="5"/>
  <c r="E16" i="5"/>
  <c r="X15" i="5"/>
  <c r="Q15" i="5"/>
  <c r="N15" i="5"/>
  <c r="K15" i="5"/>
  <c r="H15" i="5"/>
  <c r="E15" i="5"/>
  <c r="X14" i="5"/>
  <c r="Q14" i="5"/>
  <c r="N14" i="5"/>
  <c r="K14" i="5"/>
  <c r="H14" i="5"/>
  <c r="E14" i="5"/>
  <c r="X13" i="5"/>
  <c r="Q13" i="5"/>
  <c r="N13" i="5"/>
  <c r="K13" i="5"/>
  <c r="H13" i="5"/>
  <c r="E13" i="5"/>
  <c r="X12" i="5"/>
  <c r="Q12" i="5"/>
  <c r="N12" i="5"/>
  <c r="K12" i="5"/>
  <c r="H12" i="5"/>
  <c r="E12" i="5"/>
  <c r="X11" i="5"/>
  <c r="Q11" i="5"/>
  <c r="N11" i="5"/>
  <c r="K11" i="5"/>
  <c r="H11" i="5"/>
  <c r="E11" i="5"/>
  <c r="X10" i="5"/>
  <c r="X33" i="5" s="1"/>
  <c r="Q10" i="5"/>
  <c r="N10" i="5"/>
  <c r="K10" i="5"/>
  <c r="H10" i="5"/>
  <c r="H33" i="5" s="1"/>
  <c r="E10" i="5"/>
  <c r="E34" i="5" s="1"/>
  <c r="X32" i="5"/>
  <c r="Q9" i="5"/>
  <c r="N9" i="5"/>
  <c r="N33" i="5" s="1"/>
  <c r="K9" i="5"/>
  <c r="K33" i="5" s="1"/>
  <c r="H9" i="5"/>
  <c r="E9" i="5"/>
  <c r="Y34" i="4"/>
  <c r="U34" i="4"/>
  <c r="T34" i="4"/>
  <c r="S34" i="4"/>
  <c r="R34" i="4"/>
  <c r="P34" i="4"/>
  <c r="O34" i="4"/>
  <c r="M34" i="4"/>
  <c r="L34" i="4"/>
  <c r="K34" i="4"/>
  <c r="J34" i="4"/>
  <c r="I34" i="4"/>
  <c r="H34" i="4"/>
  <c r="G34" i="4"/>
  <c r="F34" i="4"/>
  <c r="D34" i="4"/>
  <c r="C34" i="4"/>
  <c r="Y33" i="4"/>
  <c r="X33" i="4"/>
  <c r="U33" i="4"/>
  <c r="T33" i="4"/>
  <c r="S33" i="4"/>
  <c r="R33" i="4"/>
  <c r="P33" i="4"/>
  <c r="O33" i="4"/>
  <c r="M33" i="4"/>
  <c r="L33" i="4"/>
  <c r="J33" i="4"/>
  <c r="I33" i="4"/>
  <c r="H33" i="4"/>
  <c r="G33" i="4"/>
  <c r="F33" i="4"/>
  <c r="D33" i="4"/>
  <c r="C33" i="4"/>
  <c r="Y32" i="4"/>
  <c r="U32" i="4"/>
  <c r="T32" i="4"/>
  <c r="S32" i="4"/>
  <c r="R32" i="4"/>
  <c r="P32" i="4"/>
  <c r="O32" i="4"/>
  <c r="Q32" i="4" s="1"/>
  <c r="N32" i="4"/>
  <c r="M32" i="4"/>
  <c r="L32" i="4"/>
  <c r="J32" i="4"/>
  <c r="I32" i="4"/>
  <c r="K32" i="4" s="1"/>
  <c r="G32" i="4"/>
  <c r="F32" i="4"/>
  <c r="H32" i="4" s="1"/>
  <c r="D32" i="4"/>
  <c r="C32" i="4"/>
  <c r="E32" i="4" s="1"/>
  <c r="X31" i="4"/>
  <c r="Q31" i="4"/>
  <c r="N31" i="4"/>
  <c r="K31" i="4"/>
  <c r="H31" i="4"/>
  <c r="E31" i="4"/>
  <c r="X30" i="4"/>
  <c r="Q30" i="4"/>
  <c r="N30" i="4"/>
  <c r="K30" i="4"/>
  <c r="H30" i="4"/>
  <c r="E30" i="4"/>
  <c r="X29" i="4"/>
  <c r="Q29" i="4"/>
  <c r="N29" i="4"/>
  <c r="K29" i="4"/>
  <c r="H29" i="4"/>
  <c r="E29" i="4"/>
  <c r="X28" i="4"/>
  <c r="Q28" i="4"/>
  <c r="N28" i="4"/>
  <c r="K28" i="4"/>
  <c r="H28" i="4"/>
  <c r="E28" i="4"/>
  <c r="X27" i="4"/>
  <c r="Q27" i="4"/>
  <c r="N27" i="4"/>
  <c r="K27" i="4"/>
  <c r="H27" i="4"/>
  <c r="E27" i="4"/>
  <c r="X26" i="4"/>
  <c r="Q26" i="4"/>
  <c r="N26" i="4"/>
  <c r="K26" i="4"/>
  <c r="H26" i="4"/>
  <c r="E26" i="4"/>
  <c r="X25" i="4"/>
  <c r="Q25" i="4"/>
  <c r="N25" i="4"/>
  <c r="K25" i="4"/>
  <c r="H25" i="4"/>
  <c r="E25" i="4"/>
  <c r="X24" i="4"/>
  <c r="Q24" i="4"/>
  <c r="N24" i="4"/>
  <c r="K24" i="4"/>
  <c r="H24" i="4"/>
  <c r="E24" i="4"/>
  <c r="X23" i="4"/>
  <c r="Q23" i="4"/>
  <c r="N23" i="4"/>
  <c r="K23" i="4"/>
  <c r="H23" i="4"/>
  <c r="E23" i="4"/>
  <c r="X22" i="4"/>
  <c r="Q22" i="4"/>
  <c r="N22" i="4"/>
  <c r="K22" i="4"/>
  <c r="H22" i="4"/>
  <c r="E22" i="4"/>
  <c r="X21" i="4"/>
  <c r="Q21" i="4"/>
  <c r="N21" i="4"/>
  <c r="K21" i="4"/>
  <c r="H21" i="4"/>
  <c r="E21" i="4"/>
  <c r="X20" i="4"/>
  <c r="Q20" i="4"/>
  <c r="N20" i="4"/>
  <c r="K20" i="4"/>
  <c r="H20" i="4"/>
  <c r="E20" i="4"/>
  <c r="X19" i="4"/>
  <c r="Q19" i="4"/>
  <c r="N19" i="4"/>
  <c r="K19" i="4"/>
  <c r="H19" i="4"/>
  <c r="E19" i="4"/>
  <c r="X18" i="4"/>
  <c r="Q18" i="4"/>
  <c r="N18" i="4"/>
  <c r="K18" i="4"/>
  <c r="H18" i="4"/>
  <c r="E18" i="4"/>
  <c r="X17" i="4"/>
  <c r="Q17" i="4"/>
  <c r="N17" i="4"/>
  <c r="K17" i="4"/>
  <c r="H17" i="4"/>
  <c r="E17" i="4"/>
  <c r="X16" i="4"/>
  <c r="Q16" i="4"/>
  <c r="N16" i="4"/>
  <c r="K16" i="4"/>
  <c r="H16" i="4"/>
  <c r="E16" i="4"/>
  <c r="X15" i="4"/>
  <c r="Q15" i="4"/>
  <c r="N15" i="4"/>
  <c r="K15" i="4"/>
  <c r="H15" i="4"/>
  <c r="E15" i="4"/>
  <c r="X14" i="4"/>
  <c r="Q14" i="4"/>
  <c r="N14" i="4"/>
  <c r="K14" i="4"/>
  <c r="H14" i="4"/>
  <c r="E14" i="4"/>
  <c r="X13" i="4"/>
  <c r="Q13" i="4"/>
  <c r="N13" i="4"/>
  <c r="K13" i="4"/>
  <c r="H13" i="4"/>
  <c r="E13" i="4"/>
  <c r="X12" i="4"/>
  <c r="Q12" i="4"/>
  <c r="N12" i="4"/>
  <c r="K12" i="4"/>
  <c r="H12" i="4"/>
  <c r="E12" i="4"/>
  <c r="X11" i="4"/>
  <c r="Q11" i="4"/>
  <c r="N11" i="4"/>
  <c r="K11" i="4"/>
  <c r="H11" i="4"/>
  <c r="E11" i="4"/>
  <c r="X10" i="4"/>
  <c r="Q10" i="4"/>
  <c r="N10" i="4"/>
  <c r="K10" i="4"/>
  <c r="H10" i="4"/>
  <c r="E10" i="4"/>
  <c r="X9" i="4"/>
  <c r="X32" i="4" s="1"/>
  <c r="Q9" i="4"/>
  <c r="Q33" i="4" s="1"/>
  <c r="N9" i="4"/>
  <c r="N33" i="4" s="1"/>
  <c r="K9" i="4"/>
  <c r="K33" i="4" s="1"/>
  <c r="H9" i="4"/>
  <c r="E9" i="4"/>
  <c r="E33" i="4" s="1"/>
  <c r="S34" i="3"/>
  <c r="P34" i="3"/>
  <c r="O34" i="3"/>
  <c r="N34" i="3"/>
  <c r="M34" i="3"/>
  <c r="L34" i="3"/>
  <c r="J34" i="3"/>
  <c r="I34" i="3"/>
  <c r="H34" i="3"/>
  <c r="G34" i="3"/>
  <c r="F34" i="3"/>
  <c r="D34" i="3"/>
  <c r="C34" i="3"/>
  <c r="S33" i="3"/>
  <c r="P33" i="3"/>
  <c r="O33" i="3"/>
  <c r="N33" i="3"/>
  <c r="M33" i="3"/>
  <c r="L33" i="3"/>
  <c r="K33" i="3"/>
  <c r="J33" i="3"/>
  <c r="I33" i="3"/>
  <c r="G33" i="3"/>
  <c r="F33" i="3"/>
  <c r="D33" i="3"/>
  <c r="C33" i="3"/>
  <c r="S32" i="3"/>
  <c r="O32" i="3"/>
  <c r="N32" i="3"/>
  <c r="M32" i="3"/>
  <c r="L32" i="3"/>
  <c r="K32" i="3"/>
  <c r="J32" i="3"/>
  <c r="I32" i="3"/>
  <c r="G32" i="3"/>
  <c r="F32" i="3"/>
  <c r="H32" i="3" s="1"/>
  <c r="D32" i="3"/>
  <c r="C32" i="3"/>
  <c r="E32" i="3" s="1"/>
  <c r="R31" i="3"/>
  <c r="K31" i="3"/>
  <c r="H31" i="3"/>
  <c r="E31" i="3"/>
  <c r="R30" i="3"/>
  <c r="K30" i="3"/>
  <c r="H30" i="3"/>
  <c r="E30" i="3"/>
  <c r="R29" i="3"/>
  <c r="K29" i="3"/>
  <c r="H29" i="3"/>
  <c r="E29" i="3"/>
  <c r="R28" i="3"/>
  <c r="K28" i="3"/>
  <c r="H28" i="3"/>
  <c r="E28" i="3"/>
  <c r="R27" i="3"/>
  <c r="K27" i="3"/>
  <c r="H27" i="3"/>
  <c r="E27" i="3"/>
  <c r="R26" i="3"/>
  <c r="K26" i="3"/>
  <c r="H26" i="3"/>
  <c r="E26" i="3"/>
  <c r="R25" i="3"/>
  <c r="K25" i="3"/>
  <c r="H25" i="3"/>
  <c r="E25" i="3"/>
  <c r="R24" i="3"/>
  <c r="K24" i="3"/>
  <c r="H24" i="3"/>
  <c r="E24" i="3"/>
  <c r="R23" i="3"/>
  <c r="K23" i="3"/>
  <c r="H23" i="3"/>
  <c r="E23" i="3"/>
  <c r="R22" i="3"/>
  <c r="K22" i="3"/>
  <c r="H22" i="3"/>
  <c r="E22" i="3"/>
  <c r="R21" i="3"/>
  <c r="K21" i="3"/>
  <c r="H21" i="3"/>
  <c r="E21" i="3"/>
  <c r="R20" i="3"/>
  <c r="K20" i="3"/>
  <c r="H20" i="3"/>
  <c r="E20" i="3"/>
  <c r="R19" i="3"/>
  <c r="K19" i="3"/>
  <c r="H19" i="3"/>
  <c r="E19" i="3"/>
  <c r="R18" i="3"/>
  <c r="K18" i="3"/>
  <c r="H18" i="3"/>
  <c r="E18" i="3"/>
  <c r="R17" i="3"/>
  <c r="K17" i="3"/>
  <c r="H17" i="3"/>
  <c r="E17" i="3"/>
  <c r="R16" i="3"/>
  <c r="K16" i="3"/>
  <c r="H16" i="3"/>
  <c r="E16" i="3"/>
  <c r="R15" i="3"/>
  <c r="K15" i="3"/>
  <c r="H15" i="3"/>
  <c r="E15" i="3"/>
  <c r="R14" i="3"/>
  <c r="K14" i="3"/>
  <c r="H14" i="3"/>
  <c r="E14" i="3"/>
  <c r="R13" i="3"/>
  <c r="K13" i="3"/>
  <c r="H13" i="3"/>
  <c r="E13" i="3"/>
  <c r="R12" i="3"/>
  <c r="K12" i="3"/>
  <c r="H12" i="3"/>
  <c r="E12" i="3"/>
  <c r="R11" i="3"/>
  <c r="R33" i="3" s="1"/>
  <c r="K11" i="3"/>
  <c r="H11" i="3"/>
  <c r="E11" i="3"/>
  <c r="E34" i="3" s="1"/>
  <c r="R10" i="3"/>
  <c r="K10" i="3"/>
  <c r="H10" i="3"/>
  <c r="E10" i="3"/>
  <c r="R9" i="3"/>
  <c r="K9" i="3"/>
  <c r="K34" i="3" s="1"/>
  <c r="H9" i="3"/>
  <c r="H33" i="3" s="1"/>
  <c r="E9" i="3"/>
  <c r="E33" i="3" s="1"/>
  <c r="S34" i="2"/>
  <c r="O34" i="2"/>
  <c r="N34" i="2"/>
  <c r="M34" i="2"/>
  <c r="L34" i="2"/>
  <c r="J34" i="2"/>
  <c r="I34" i="2"/>
  <c r="H34" i="2"/>
  <c r="G34" i="2"/>
  <c r="F34" i="2"/>
  <c r="D34" i="2"/>
  <c r="C34" i="2"/>
  <c r="S33" i="2"/>
  <c r="Q33" i="2"/>
  <c r="O33" i="2"/>
  <c r="N33" i="2"/>
  <c r="M33" i="2"/>
  <c r="L33" i="2"/>
  <c r="J33" i="2"/>
  <c r="I33" i="2"/>
  <c r="G33" i="2"/>
  <c r="F33" i="2"/>
  <c r="D33" i="2"/>
  <c r="C33" i="2"/>
  <c r="S32" i="2"/>
  <c r="Q32" i="2"/>
  <c r="O32" i="2"/>
  <c r="N32" i="2"/>
  <c r="M32" i="2"/>
  <c r="L32" i="2"/>
  <c r="J32" i="2"/>
  <c r="I32" i="2"/>
  <c r="K32" i="2" s="1"/>
  <c r="G32" i="2"/>
  <c r="F32" i="2"/>
  <c r="H32" i="2" s="1"/>
  <c r="E32" i="2"/>
  <c r="D32" i="2"/>
  <c r="C32" i="2"/>
  <c r="R31" i="2"/>
  <c r="K31" i="2"/>
  <c r="H31" i="2"/>
  <c r="E31" i="2"/>
  <c r="R30" i="2"/>
  <c r="K30" i="2"/>
  <c r="H30" i="2"/>
  <c r="E30" i="2"/>
  <c r="R29" i="2"/>
  <c r="K29" i="2"/>
  <c r="H29" i="2"/>
  <c r="E29" i="2"/>
  <c r="R28" i="2"/>
  <c r="K28" i="2"/>
  <c r="H28" i="2"/>
  <c r="E28" i="2"/>
  <c r="R27" i="2"/>
  <c r="K27" i="2"/>
  <c r="H27" i="2"/>
  <c r="E27" i="2"/>
  <c r="R26" i="2"/>
  <c r="K26" i="2"/>
  <c r="H26" i="2"/>
  <c r="E26" i="2"/>
  <c r="R25" i="2"/>
  <c r="K25" i="2"/>
  <c r="H25" i="2"/>
  <c r="E25" i="2"/>
  <c r="R24" i="2"/>
  <c r="K24" i="2"/>
  <c r="H24" i="2"/>
  <c r="E24" i="2"/>
  <c r="R23" i="2"/>
  <c r="K23" i="2"/>
  <c r="H23" i="2"/>
  <c r="E23" i="2"/>
  <c r="R22" i="2"/>
  <c r="K22" i="2"/>
  <c r="H22" i="2"/>
  <c r="E22" i="2"/>
  <c r="R21" i="2"/>
  <c r="K21" i="2"/>
  <c r="H21" i="2"/>
  <c r="E21" i="2"/>
  <c r="R20" i="2"/>
  <c r="K20" i="2"/>
  <c r="H20" i="2"/>
  <c r="E20" i="2"/>
  <c r="R19" i="2"/>
  <c r="K19" i="2"/>
  <c r="H19" i="2"/>
  <c r="E19" i="2"/>
  <c r="R18" i="2"/>
  <c r="K18" i="2"/>
  <c r="H18" i="2"/>
  <c r="E18" i="2"/>
  <c r="R17" i="2"/>
  <c r="K17" i="2"/>
  <c r="H17" i="2"/>
  <c r="E17" i="2"/>
  <c r="R16" i="2"/>
  <c r="K16" i="2"/>
  <c r="H16" i="2"/>
  <c r="E16" i="2"/>
  <c r="R15" i="2"/>
  <c r="K15" i="2"/>
  <c r="H15" i="2"/>
  <c r="E15" i="2"/>
  <c r="R14" i="2"/>
  <c r="K14" i="2"/>
  <c r="H14" i="2"/>
  <c r="E14" i="2"/>
  <c r="R13" i="2"/>
  <c r="K13" i="2"/>
  <c r="H13" i="2"/>
  <c r="E13" i="2"/>
  <c r="R12" i="2"/>
  <c r="K12" i="2"/>
  <c r="H12" i="2"/>
  <c r="E12" i="2"/>
  <c r="R11" i="2"/>
  <c r="K11" i="2"/>
  <c r="H11" i="2"/>
  <c r="E11" i="2"/>
  <c r="E34" i="2" s="1"/>
  <c r="R10" i="2"/>
  <c r="K10" i="2"/>
  <c r="H10" i="2"/>
  <c r="E10" i="2"/>
  <c r="R9" i="2"/>
  <c r="R33" i="2" s="1"/>
  <c r="K9" i="2"/>
  <c r="K34" i="2" s="1"/>
  <c r="H9" i="2"/>
  <c r="H33" i="2" s="1"/>
  <c r="E9" i="2"/>
  <c r="E33" i="2" s="1"/>
  <c r="Y34" i="1"/>
  <c r="X34" i="1"/>
  <c r="W34" i="1"/>
  <c r="V34" i="1"/>
  <c r="U34" i="1"/>
  <c r="T34" i="1"/>
  <c r="S34" i="1"/>
  <c r="R34" i="1"/>
  <c r="P34" i="1"/>
  <c r="O34" i="1"/>
  <c r="M34" i="1"/>
  <c r="L34" i="1"/>
  <c r="J34" i="1"/>
  <c r="I34" i="1"/>
  <c r="G34" i="1"/>
  <c r="F34" i="1"/>
  <c r="D34" i="1"/>
  <c r="C34" i="1"/>
  <c r="Y33" i="1"/>
  <c r="W33" i="1"/>
  <c r="V33" i="1"/>
  <c r="U33" i="1"/>
  <c r="T33" i="1"/>
  <c r="S33" i="1"/>
  <c r="R33" i="1"/>
  <c r="P33" i="1"/>
  <c r="O33" i="1"/>
  <c r="M33" i="1"/>
  <c r="L33" i="1"/>
  <c r="K33" i="1"/>
  <c r="J33" i="1"/>
  <c r="I33" i="1"/>
  <c r="H33" i="1"/>
  <c r="G33" i="1"/>
  <c r="F33" i="1"/>
  <c r="D33" i="1"/>
  <c r="C33" i="1"/>
  <c r="Y32" i="1"/>
  <c r="W32" i="1"/>
  <c r="V32" i="1"/>
  <c r="U32" i="1"/>
  <c r="T32" i="1"/>
  <c r="S32" i="1"/>
  <c r="R32" i="1"/>
  <c r="P32" i="1"/>
  <c r="O32" i="1"/>
  <c r="Q32" i="1" s="1"/>
  <c r="M32" i="1"/>
  <c r="L32" i="1"/>
  <c r="N32" i="1" s="1"/>
  <c r="J32" i="1"/>
  <c r="K32" i="1" s="1"/>
  <c r="I32" i="1"/>
  <c r="G32" i="1"/>
  <c r="H32" i="1" s="1"/>
  <c r="F32" i="1"/>
  <c r="D32" i="1"/>
  <c r="C32" i="1"/>
  <c r="E32" i="1" s="1"/>
  <c r="X31" i="1"/>
  <c r="Q31" i="1"/>
  <c r="N31" i="1"/>
  <c r="K31" i="1"/>
  <c r="H31" i="1"/>
  <c r="E31" i="1"/>
  <c r="X30" i="1"/>
  <c r="Q30" i="1"/>
  <c r="N30" i="1"/>
  <c r="K30" i="1"/>
  <c r="H30" i="1"/>
  <c r="E30" i="1"/>
  <c r="X29" i="1"/>
  <c r="Q29" i="1"/>
  <c r="N29" i="1"/>
  <c r="K29" i="1"/>
  <c r="H29" i="1"/>
  <c r="E29" i="1"/>
  <c r="X28" i="1"/>
  <c r="Q28" i="1"/>
  <c r="N28" i="1"/>
  <c r="K28" i="1"/>
  <c r="H28" i="1"/>
  <c r="E28" i="1"/>
  <c r="X27" i="1"/>
  <c r="Q27" i="1"/>
  <c r="N27" i="1"/>
  <c r="K27" i="1"/>
  <c r="H27" i="1"/>
  <c r="E27" i="1"/>
  <c r="X26" i="1"/>
  <c r="Q26" i="1"/>
  <c r="N26" i="1"/>
  <c r="K26" i="1"/>
  <c r="H26" i="1"/>
  <c r="E26" i="1"/>
  <c r="X25" i="1"/>
  <c r="Q25" i="1"/>
  <c r="N25" i="1"/>
  <c r="K25" i="1"/>
  <c r="H25" i="1"/>
  <c r="E25" i="1"/>
  <c r="X24" i="1"/>
  <c r="Q24" i="1"/>
  <c r="N24" i="1"/>
  <c r="K24" i="1"/>
  <c r="H24" i="1"/>
  <c r="E24" i="1"/>
  <c r="X23" i="1"/>
  <c r="Q23" i="1"/>
  <c r="N23" i="1"/>
  <c r="K23" i="1"/>
  <c r="H23" i="1"/>
  <c r="E23" i="1"/>
  <c r="X22" i="1"/>
  <c r="Q22" i="1"/>
  <c r="N22" i="1"/>
  <c r="K22" i="1"/>
  <c r="H22" i="1"/>
  <c r="E22" i="1"/>
  <c r="X21" i="1"/>
  <c r="Q21" i="1"/>
  <c r="N21" i="1"/>
  <c r="K21" i="1"/>
  <c r="H21" i="1"/>
  <c r="E21" i="1"/>
  <c r="X20" i="1"/>
  <c r="Q20" i="1"/>
  <c r="N20" i="1"/>
  <c r="K20" i="1"/>
  <c r="H20" i="1"/>
  <c r="E20" i="1"/>
  <c r="X19" i="1"/>
  <c r="Q19" i="1"/>
  <c r="N19" i="1"/>
  <c r="K19" i="1"/>
  <c r="H19" i="1"/>
  <c r="E19" i="1"/>
  <c r="X18" i="1"/>
  <c r="Q18" i="1"/>
  <c r="N18" i="1"/>
  <c r="K18" i="1"/>
  <c r="H18" i="1"/>
  <c r="E18" i="1"/>
  <c r="X17" i="1"/>
  <c r="Q17" i="1"/>
  <c r="N17" i="1"/>
  <c r="K17" i="1"/>
  <c r="H17" i="1"/>
  <c r="E17" i="1"/>
  <c r="X16" i="1"/>
  <c r="Q16" i="1"/>
  <c r="N16" i="1"/>
  <c r="K16" i="1"/>
  <c r="H16" i="1"/>
  <c r="E16" i="1"/>
  <c r="X15" i="1"/>
  <c r="Q15" i="1"/>
  <c r="N15" i="1"/>
  <c r="K15" i="1"/>
  <c r="H15" i="1"/>
  <c r="E15" i="1"/>
  <c r="X14" i="1"/>
  <c r="Q14" i="1"/>
  <c r="N14" i="1"/>
  <c r="K14" i="1"/>
  <c r="H14" i="1"/>
  <c r="E14" i="1"/>
  <c r="X13" i="1"/>
  <c r="Q13" i="1"/>
  <c r="N13" i="1"/>
  <c r="K13" i="1"/>
  <c r="H13" i="1"/>
  <c r="E13" i="1"/>
  <c r="X12" i="1"/>
  <c r="Q12" i="1"/>
  <c r="N12" i="1"/>
  <c r="K12" i="1"/>
  <c r="H12" i="1"/>
  <c r="E12" i="1"/>
  <c r="X11" i="1"/>
  <c r="Q11" i="1"/>
  <c r="N11" i="1"/>
  <c r="K11" i="1"/>
  <c r="H11" i="1"/>
  <c r="E11" i="1"/>
  <c r="X10" i="1"/>
  <c r="X32" i="1" s="1"/>
  <c r="Q10" i="1"/>
  <c r="Q34" i="1" s="1"/>
  <c r="N10" i="1"/>
  <c r="K10" i="1"/>
  <c r="H10" i="1"/>
  <c r="E10" i="1"/>
  <c r="E34" i="1" s="1"/>
  <c r="X9" i="1"/>
  <c r="Q9" i="1"/>
  <c r="Q33" i="1" s="1"/>
  <c r="N9" i="1"/>
  <c r="N34" i="1" s="1"/>
  <c r="K9" i="1"/>
  <c r="K34" i="1" s="1"/>
  <c r="H9" i="1"/>
  <c r="H34" i="1" s="1"/>
  <c r="E9" i="1"/>
  <c r="E33" i="1" s="1"/>
  <c r="Q33" i="10" l="1"/>
  <c r="P33" i="10"/>
  <c r="W32" i="8"/>
  <c r="V32" i="8"/>
  <c r="V34" i="8"/>
  <c r="Q34" i="7"/>
  <c r="Q33" i="7"/>
  <c r="P34" i="7"/>
  <c r="P32" i="7"/>
  <c r="W32" i="4"/>
  <c r="W34" i="4"/>
  <c r="V34" i="4"/>
  <c r="P34" i="2"/>
  <c r="P32" i="2"/>
  <c r="W32" i="5"/>
  <c r="W33" i="5"/>
  <c r="N34" i="6"/>
  <c r="R34" i="3"/>
  <c r="E33" i="5"/>
  <c r="K33" i="2"/>
  <c r="R34" i="2"/>
  <c r="K34" i="7"/>
  <c r="X33" i="1"/>
  <c r="R32" i="2"/>
  <c r="X34" i="4"/>
  <c r="E33" i="6"/>
  <c r="R33" i="7"/>
  <c r="E33" i="10"/>
  <c r="N33" i="1"/>
  <c r="N34" i="4"/>
  <c r="K34" i="5"/>
  <c r="H34" i="6"/>
  <c r="H33" i="7"/>
  <c r="Q33" i="8"/>
  <c r="K34" i="10"/>
  <c r="X34" i="5"/>
  <c r="H34" i="8"/>
  <c r="E34" i="4"/>
  <c r="Q34" i="4"/>
  <c r="N34" i="5"/>
  <c r="K34" i="6"/>
  <c r="R34" i="7"/>
  <c r="E33" i="7"/>
  <c r="X34" i="6"/>
</calcChain>
</file>

<file path=xl/sharedStrings.xml><?xml version="1.0" encoding="utf-8"?>
<sst xmlns="http://schemas.openxmlformats.org/spreadsheetml/2006/main" count="429" uniqueCount="99">
  <si>
    <t>CASH</t>
  </si>
  <si>
    <t>Mean</t>
  </si>
  <si>
    <t>3-MONTHS</t>
  </si>
  <si>
    <t>15-MONTHS</t>
  </si>
  <si>
    <t>SETTLEMENT</t>
  </si>
  <si>
    <t xml:space="preserve">    Sterling Equivalents</t>
  </si>
  <si>
    <t>BUYER</t>
  </si>
  <si>
    <t>SELLER</t>
  </si>
  <si>
    <t>Cash Seller's</t>
  </si>
  <si>
    <t>3mths Seller's</t>
  </si>
  <si>
    <t>Stg/$</t>
  </si>
  <si>
    <t>Average</t>
  </si>
  <si>
    <t>High</t>
  </si>
  <si>
    <t>Low</t>
  </si>
  <si>
    <t xml:space="preserve">Neither the LME nor any of its directors, officers or employees shall, except in the case of fraud or wilful neglect, be under any liability whatsoever either in </t>
  </si>
  <si>
    <t xml:space="preserve">contract or in tort in respect of any act or omission (including negligence) in relation to the preparation or publication of the data contained in the report </t>
  </si>
  <si>
    <t>EURO</t>
  </si>
  <si>
    <t>Yen</t>
  </si>
  <si>
    <t>Euro Equivalents</t>
  </si>
  <si>
    <t>LME DAILY OFFICIAL AND SETTLEMENT PRICES</t>
  </si>
  <si>
    <t>3MStg/$</t>
  </si>
  <si>
    <t xml:space="preserve">Exchange Rate </t>
  </si>
  <si>
    <t>DECEMBER 3</t>
  </si>
  <si>
    <t>DECEMBER 2</t>
  </si>
  <si>
    <t>DECEMBER 1</t>
  </si>
  <si>
    <t>LME NICKEL $USD/Tonne</t>
  </si>
  <si>
    <t>LME PRIMARY ALUMINIUM $USD/Tonne</t>
  </si>
  <si>
    <t>LME ZINC $USD/Tonne</t>
  </si>
  <si>
    <t>LME LEAD $USD/Tonne</t>
  </si>
  <si>
    <t>LME TIN $USD/Tonne</t>
  </si>
  <si>
    <t>LME NA ALLOY $USD/Tonne</t>
  </si>
  <si>
    <t>LME ALUMINIUM ALLOY $USD/Tonne</t>
  </si>
  <si>
    <t>LME COPPER $USD/Tonne</t>
  </si>
  <si>
    <t>LME COBALT $USD/Tonne</t>
  </si>
  <si>
    <t>TWAP - Trade weighted average price</t>
  </si>
  <si>
    <t>TWAP</t>
  </si>
  <si>
    <t xml:space="preserve"> LME ABR ZINC $USD/Tonne</t>
  </si>
  <si>
    <t xml:space="preserve"> LME ABR ALUMINIUM $USD/Tonne</t>
  </si>
  <si>
    <t xml:space="preserve"> LME ABR COPPER $USD/Tonne</t>
  </si>
  <si>
    <t>LME DAILY ASIAN BENCHMARK REFERENCE PRICES</t>
  </si>
  <si>
    <t>Market Operations</t>
  </si>
  <si>
    <t>Euro</t>
  </si>
  <si>
    <t xml:space="preserve">   Lead  3-months Seller:</t>
  </si>
  <si>
    <t>$/JY</t>
  </si>
  <si>
    <t xml:space="preserve">   Lead  Cash Seller &amp; Settlement:</t>
  </si>
  <si>
    <t xml:space="preserve">   Copper  3-months Seller:</t>
  </si>
  <si>
    <t xml:space="preserve">                    Exchange Rates  </t>
  </si>
  <si>
    <t xml:space="preserve">   Copper  Cash Seller &amp; Settlement:</t>
  </si>
  <si>
    <t xml:space="preserve">             Settlement Conversion</t>
  </si>
  <si>
    <t xml:space="preserve">  The following sterling equivalents have been calculated, on the basis of daily conversions: </t>
  </si>
  <si>
    <t>Nasaac</t>
  </si>
  <si>
    <t>SHG Zinc</t>
  </si>
  <si>
    <t>Tin</t>
  </si>
  <si>
    <t>Nickel</t>
  </si>
  <si>
    <t>Lead</t>
  </si>
  <si>
    <t>Copper</t>
  </si>
  <si>
    <t>Aluminium Alloy</t>
  </si>
  <si>
    <t>Primary Aluminium</t>
  </si>
  <si>
    <t>Conversion Rate</t>
  </si>
  <si>
    <t>Euro Settlement</t>
  </si>
  <si>
    <t>Metal</t>
  </si>
  <si>
    <t>LME AVERAGE SETTLEMENT PRICES IN EURO</t>
  </si>
  <si>
    <t>15-months Mean</t>
  </si>
  <si>
    <t>15-months Seller</t>
  </si>
  <si>
    <t>15-months Buyer</t>
  </si>
  <si>
    <t>December 3 Mean</t>
  </si>
  <si>
    <t>December 3 Seller</t>
  </si>
  <si>
    <t>December 3 Buyer</t>
  </si>
  <si>
    <t>December 2 Mean</t>
  </si>
  <si>
    <t>December 2 Seller</t>
  </si>
  <si>
    <t>December 1 Mean</t>
  </si>
  <si>
    <t>December 1 Seller</t>
  </si>
  <si>
    <t>December 1 Buyer</t>
  </si>
  <si>
    <t>3-months Mean</t>
  </si>
  <si>
    <t>3-months Seller</t>
  </si>
  <si>
    <t xml:space="preserve">Cash Mean  </t>
  </si>
  <si>
    <t xml:space="preserve"> &amp; Settlement</t>
  </si>
  <si>
    <t>Cash Seller</t>
  </si>
  <si>
    <t xml:space="preserve">Cash Buyer </t>
  </si>
  <si>
    <t>(dollars)</t>
  </si>
  <si>
    <t>Zinc</t>
  </si>
  <si>
    <t>Alloy</t>
  </si>
  <si>
    <t>Aluminium</t>
  </si>
  <si>
    <t>Molybdenum</t>
  </si>
  <si>
    <t xml:space="preserve">Cobalt </t>
  </si>
  <si>
    <t>Steel Billet</t>
  </si>
  <si>
    <t>NASAAC</t>
  </si>
  <si>
    <t>Special Hg</t>
  </si>
  <si>
    <t>Primary</t>
  </si>
  <si>
    <t xml:space="preserve">                AVERAGE OFFICIAL AND SETTLEMENT PRICES US$/TONNE</t>
  </si>
  <si>
    <t xml:space="preserve">             THE  LONDON  METAL  EXCHANGE  LIMITED</t>
  </si>
  <si>
    <t>TWAP Mean</t>
  </si>
  <si>
    <t>ABR</t>
  </si>
  <si>
    <t>AVERAGE OFFICIAL PRICES US$/TONNE</t>
  </si>
  <si>
    <t>THE  LONDON  METAL  EXCHANGE  LIMITED</t>
  </si>
  <si>
    <t>FOR THE MONTH OF OCTOBER 2024</t>
  </si>
  <si>
    <t>contract or in tort in respect of any act or omission (including negligence) in relation to the preparation or publication of the data contained in the report.</t>
  </si>
  <si>
    <t>3-months Buyer</t>
  </si>
  <si>
    <t>December 2 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</si>
</sst>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£&quot;#,##0.00;[Red]\-&quot;£&quot;#,##0.00"/>
    <numFmt numFmtId="164" formatCode="\$#,##0.00\ ;\(\$#,##0.00\)"/>
    <numFmt numFmtId="165" formatCode="\$#,##0.00\ "/>
    <numFmt numFmtId="166" formatCode="\$#,###.00"/>
    <numFmt numFmtId="167" formatCode="0.0000"/>
    <numFmt numFmtId="168" formatCode="#,##0.0000"/>
    <numFmt numFmtId="169" formatCode="[$$-409]#,##0.00"/>
    <numFmt numFmtId="170" formatCode="mmm/yyyy"/>
    <numFmt numFmtId="171" formatCode="&quot;$&quot;#,##0.00_);[Red]\(&quot;$&quot;#,##0.00\)"/>
    <numFmt numFmtId="172" formatCode="&quot;$&quot;#,##0.00_);\(&quot;$&quot;#,##0.00\)"/>
    <numFmt numFmtId="173" formatCode="\$#,##0.00"/>
    <numFmt numFmtId="174" formatCode="\£#,##0.00"/>
    <numFmt numFmtId="176" formatCode="mmm\-yyyy"/>
    <numFmt numFmtId="177" formatCode="mmmm\-yyyy"/>
  </numFmts>
  <fonts count="15" x14ac:knownFonts="1">
    <font>
      <sz val="10"/>
      <name val="Arial"/>
    </font>
    <font>
      <b/>
      <sz val="10"/>
      <name val="Times New Roman"/>
    </font>
    <font>
      <sz val="10"/>
      <name val="Times New Roman"/>
    </font>
    <font>
      <sz val="8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Arial"/>
    </font>
    <font>
      <sz val="9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sz val="8.5"/>
      <name val="Times New Roman"/>
      <family val="1"/>
    </font>
    <font>
      <i/>
      <sz val="10"/>
      <name val="Times New Roman"/>
    </font>
    <font>
      <sz val="8.5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17" fontId="6" fillId="0" borderId="0" xfId="0" applyNumberFormat="1" applyFont="1" applyBorder="1"/>
    <xf numFmtId="0" fontId="4" fillId="0" borderId="0" xfId="0" applyFont="1" applyBorder="1"/>
    <xf numFmtId="0" fontId="2" fillId="0" borderId="1" xfId="0" applyFont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Protection="1"/>
    <xf numFmtId="164" fontId="5" fillId="0" borderId="0" xfId="0" applyNumberFormat="1" applyFont="1" applyBorder="1"/>
    <xf numFmtId="0" fontId="3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0" xfId="0" applyBorder="1" applyAlignment="1" applyProtection="1">
      <alignment horizontal="centerContinuous"/>
      <protection locked="0"/>
    </xf>
    <xf numFmtId="0" fontId="0" fillId="0" borderId="0" xfId="0" applyFill="1" applyProtection="1"/>
    <xf numFmtId="0" fontId="6" fillId="0" borderId="5" xfId="0" applyFont="1" applyFill="1" applyBorder="1" applyAlignment="1">
      <alignment horizontal="center"/>
    </xf>
    <xf numFmtId="0" fontId="4" fillId="0" borderId="8" xfId="0" applyFont="1" applyFill="1" applyBorder="1" applyAlignment="1" applyProtection="1">
      <alignment horizontal="center"/>
      <protection locked="0"/>
    </xf>
    <xf numFmtId="0" fontId="4" fillId="0" borderId="9" xfId="0" applyFont="1" applyFill="1" applyBorder="1" applyAlignment="1">
      <alignment horizontal="center"/>
    </xf>
    <xf numFmtId="167" fontId="4" fillId="0" borderId="19" xfId="0" applyNumberFormat="1" applyFont="1" applyFill="1" applyBorder="1" applyAlignment="1">
      <alignment horizontal="center"/>
    </xf>
    <xf numFmtId="2" fontId="4" fillId="0" borderId="9" xfId="0" applyNumberFormat="1" applyFont="1" applyFill="1" applyBorder="1" applyAlignment="1" applyProtection="1">
      <alignment horizontal="center"/>
    </xf>
    <xf numFmtId="2" fontId="4" fillId="0" borderId="8" xfId="0" applyNumberFormat="1" applyFont="1" applyFill="1" applyBorder="1" applyAlignment="1" applyProtection="1">
      <alignment horizontal="center"/>
    </xf>
    <xf numFmtId="167" fontId="4" fillId="0" borderId="20" xfId="0" applyNumberFormat="1" applyFont="1" applyFill="1" applyBorder="1" applyAlignment="1" applyProtection="1">
      <alignment horizontal="center"/>
    </xf>
    <xf numFmtId="167" fontId="4" fillId="0" borderId="7" xfId="0" applyNumberFormat="1" applyFont="1" applyFill="1" applyBorder="1" applyAlignment="1" applyProtection="1">
      <alignment horizontal="center"/>
    </xf>
    <xf numFmtId="169" fontId="4" fillId="0" borderId="9" xfId="0" applyNumberFormat="1" applyFont="1" applyFill="1" applyBorder="1" applyAlignment="1" applyProtection="1">
      <alignment horizontal="center"/>
    </xf>
    <xf numFmtId="169" fontId="4" fillId="0" borderId="19" xfId="0" applyNumberFormat="1" applyFont="1" applyBorder="1" applyAlignment="1" applyProtection="1">
      <alignment horizontal="center"/>
    </xf>
    <xf numFmtId="169" fontId="4" fillId="0" borderId="8" xfId="0" applyNumberFormat="1" applyFont="1" applyBorder="1" applyAlignment="1" applyProtection="1">
      <alignment horizontal="center"/>
    </xf>
    <xf numFmtId="169" fontId="4" fillId="0" borderId="6" xfId="0" applyNumberFormat="1" applyFont="1" applyBorder="1" applyAlignment="1" applyProtection="1">
      <alignment horizontal="center"/>
    </xf>
    <xf numFmtId="164" fontId="6" fillId="0" borderId="6" xfId="0" applyNumberFormat="1" applyFont="1" applyBorder="1" applyAlignment="1" applyProtection="1">
      <alignment horizontal="center"/>
    </xf>
    <xf numFmtId="167" fontId="4" fillId="0" borderId="12" xfId="0" applyNumberFormat="1" applyFont="1" applyFill="1" applyBorder="1" applyAlignment="1">
      <alignment horizontal="center"/>
    </xf>
    <xf numFmtId="2" fontId="4" fillId="0" borderId="11" xfId="0" applyNumberFormat="1" applyFont="1" applyFill="1" applyBorder="1" applyAlignment="1" applyProtection="1">
      <alignment horizontal="center"/>
    </xf>
    <xf numFmtId="2" fontId="4" fillId="0" borderId="3" xfId="0" applyNumberFormat="1" applyFont="1" applyFill="1" applyBorder="1" applyAlignment="1" applyProtection="1">
      <alignment horizontal="center"/>
    </xf>
    <xf numFmtId="167" fontId="4" fillId="0" borderId="18" xfId="0" applyNumberFormat="1" applyFont="1" applyFill="1" applyBorder="1" applyAlignment="1" applyProtection="1">
      <alignment horizontal="center"/>
    </xf>
    <xf numFmtId="167" fontId="4" fillId="0" borderId="2" xfId="0" applyNumberFormat="1" applyFont="1" applyFill="1" applyBorder="1" applyAlignment="1" applyProtection="1">
      <alignment horizontal="center"/>
    </xf>
    <xf numFmtId="169" fontId="4" fillId="0" borderId="11" xfId="0" applyNumberFormat="1" applyFont="1" applyFill="1" applyBorder="1" applyAlignment="1" applyProtection="1">
      <alignment horizontal="center"/>
    </xf>
    <xf numFmtId="169" fontId="4" fillId="0" borderId="12" xfId="0" applyNumberFormat="1" applyFont="1" applyBorder="1" applyAlignment="1" applyProtection="1">
      <alignment horizontal="center"/>
    </xf>
    <xf numFmtId="169" fontId="4" fillId="0" borderId="18" xfId="0" applyNumberFormat="1" applyFont="1" applyBorder="1" applyAlignment="1" applyProtection="1">
      <alignment horizontal="center"/>
    </xf>
    <xf numFmtId="169" fontId="4" fillId="0" borderId="17" xfId="0" applyNumberFormat="1" applyFont="1" applyBorder="1" applyAlignment="1" applyProtection="1">
      <alignment horizontal="center"/>
    </xf>
    <xf numFmtId="164" fontId="6" fillId="0" borderId="10" xfId="0" applyNumberFormat="1" applyFont="1" applyBorder="1" applyAlignment="1" applyProtection="1">
      <alignment horizontal="center"/>
    </xf>
    <xf numFmtId="167" fontId="4" fillId="0" borderId="14" xfId="0" applyNumberFormat="1" applyFont="1" applyFill="1" applyBorder="1" applyAlignment="1">
      <alignment horizontal="center"/>
    </xf>
    <xf numFmtId="2" fontId="4" fillId="0" borderId="16" xfId="0" applyNumberFormat="1" applyFont="1" applyFill="1" applyBorder="1" applyAlignment="1" applyProtection="1">
      <alignment horizontal="center"/>
    </xf>
    <xf numFmtId="167" fontId="4" fillId="0" borderId="15" xfId="0" applyNumberFormat="1" applyFont="1" applyFill="1" applyBorder="1" applyAlignment="1" applyProtection="1">
      <alignment horizontal="center"/>
    </xf>
    <xf numFmtId="167" fontId="4" fillId="0" borderId="21" xfId="0" applyNumberFormat="1" applyFont="1" applyFill="1" applyBorder="1" applyAlignment="1" applyProtection="1">
      <alignment horizontal="center"/>
    </xf>
    <xf numFmtId="169" fontId="4" fillId="0" borderId="16" xfId="0" applyNumberFormat="1" applyFont="1" applyFill="1" applyBorder="1" applyAlignment="1" applyProtection="1">
      <alignment horizontal="center"/>
    </xf>
    <xf numFmtId="169" fontId="4" fillId="0" borderId="14" xfId="0" applyNumberFormat="1" applyFont="1" applyBorder="1" applyAlignment="1" applyProtection="1">
      <alignment horizontal="center"/>
    </xf>
    <xf numFmtId="169" fontId="4" fillId="0" borderId="13" xfId="0" applyNumberFormat="1" applyFont="1" applyBorder="1" applyAlignment="1" applyProtection="1">
      <alignment horizontal="center"/>
    </xf>
    <xf numFmtId="169" fontId="4" fillId="0" borderId="4" xfId="0" applyNumberFormat="1" applyFont="1" applyBorder="1" applyAlignment="1" applyProtection="1">
      <alignment horizontal="center"/>
    </xf>
    <xf numFmtId="164" fontId="6" fillId="0" borderId="4" xfId="0" applyNumberFormat="1" applyFont="1" applyBorder="1" applyAlignment="1" applyProtection="1">
      <alignment horizontal="center"/>
    </xf>
    <xf numFmtId="4" fontId="8" fillId="0" borderId="11" xfId="0" applyNumberFormat="1" applyFont="1" applyFill="1" applyBorder="1" applyAlignment="1" applyProtection="1">
      <alignment horizontal="center"/>
      <protection locked="0"/>
    </xf>
    <xf numFmtId="165" fontId="8" fillId="0" borderId="1" xfId="0" applyNumberFormat="1" applyFont="1" applyBorder="1" applyAlignment="1">
      <alignment horizontal="center"/>
    </xf>
    <xf numFmtId="165" fontId="8" fillId="0" borderId="0" xfId="0" applyNumberFormat="1" applyFont="1" applyBorder="1" applyAlignment="1" applyProtection="1">
      <alignment horizontal="center"/>
      <protection locked="0"/>
    </xf>
    <xf numFmtId="165" fontId="8" fillId="0" borderId="10" xfId="0" applyNumberFormat="1" applyFont="1" applyBorder="1" applyAlignment="1" applyProtection="1">
      <alignment horizontal="center"/>
      <protection locked="0"/>
    </xf>
    <xf numFmtId="15" fontId="4" fillId="0" borderId="10" xfId="0" applyNumberFormat="1" applyFont="1" applyBorder="1"/>
    <xf numFmtId="168" fontId="8" fillId="0" borderId="12" xfId="0" applyNumberFormat="1" applyFont="1" applyFill="1" applyBorder="1" applyAlignment="1">
      <alignment horizontal="center"/>
    </xf>
    <xf numFmtId="4" fontId="8" fillId="0" borderId="11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 applyProtection="1">
      <alignment horizontal="center"/>
      <protection locked="0"/>
    </xf>
    <xf numFmtId="167" fontId="8" fillId="0" borderId="0" xfId="0" applyNumberFormat="1" applyFont="1" applyFill="1" applyBorder="1" applyAlignment="1" applyProtection="1">
      <alignment horizontal="center"/>
      <protection locked="0"/>
    </xf>
    <xf numFmtId="166" fontId="8" fillId="0" borderId="11" xfId="0" applyNumberFormat="1" applyFont="1" applyFill="1" applyBorder="1" applyAlignment="1">
      <alignment horizontal="center"/>
    </xf>
    <xf numFmtId="167" fontId="8" fillId="0" borderId="15" xfId="0" applyNumberFormat="1" applyFont="1" applyFill="1" applyBorder="1" applyAlignment="1" applyProtection="1">
      <alignment horizontal="center"/>
      <protection locked="0"/>
    </xf>
    <xf numFmtId="4" fontId="4" fillId="0" borderId="5" xfId="0" applyNumberFormat="1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4" fontId="4" fillId="0" borderId="7" xfId="0" applyNumberFormat="1" applyFont="1" applyFill="1" applyBorder="1" applyAlignment="1" applyProtection="1">
      <alignment horizontal="center"/>
      <protection locked="0"/>
    </xf>
    <xf numFmtId="4" fontId="4" fillId="0" borderId="5" xfId="0" applyNumberFormat="1" applyFont="1" applyBorder="1" applyAlignment="1" applyProtection="1">
      <alignment horizontal="center"/>
      <protection locked="0"/>
    </xf>
    <xf numFmtId="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/>
    <xf numFmtId="164" fontId="4" fillId="0" borderId="4" xfId="0" applyNumberFormat="1" applyFont="1" applyBorder="1"/>
    <xf numFmtId="164" fontId="6" fillId="0" borderId="0" xfId="0" applyNumberFormat="1" applyFont="1" applyBorder="1"/>
    <xf numFmtId="165" fontId="2" fillId="0" borderId="19" xfId="0" applyNumberFormat="1" applyFont="1" applyBorder="1" applyAlignment="1" applyProtection="1">
      <alignment horizontal="right"/>
    </xf>
    <xf numFmtId="164" fontId="1" fillId="0" borderId="24" xfId="0" applyNumberFormat="1" applyFont="1" applyBorder="1" applyAlignment="1" applyProtection="1">
      <alignment horizontal="center"/>
    </xf>
    <xf numFmtId="165" fontId="2" fillId="0" borderId="12" xfId="0" applyNumberFormat="1" applyFont="1" applyBorder="1" applyAlignment="1" applyProtection="1">
      <alignment horizontal="right"/>
    </xf>
    <xf numFmtId="164" fontId="1" fillId="0" borderId="17" xfId="0" applyNumberFormat="1" applyFont="1" applyBorder="1" applyAlignment="1" applyProtection="1">
      <alignment horizontal="center"/>
    </xf>
    <xf numFmtId="165" fontId="2" fillId="0" borderId="14" xfId="0" applyNumberFormat="1" applyFont="1" applyBorder="1" applyAlignment="1" applyProtection="1">
      <alignment horizontal="right"/>
    </xf>
    <xf numFmtId="164" fontId="1" fillId="0" borderId="21" xfId="0" applyNumberFormat="1" applyFont="1" applyBorder="1" applyAlignment="1" applyProtection="1">
      <alignment horizontal="center"/>
    </xf>
    <xf numFmtId="165" fontId="8" fillId="0" borderId="1" xfId="0" applyNumberFormat="1" applyFont="1" applyBorder="1" applyAlignment="1">
      <alignment horizontal="right"/>
    </xf>
    <xf numFmtId="14" fontId="2" fillId="0" borderId="17" xfId="0" applyNumberFormat="1" applyFont="1" applyBorder="1"/>
    <xf numFmtId="4" fontId="2" fillId="0" borderId="26" xfId="0" applyNumberFormat="1" applyFont="1" applyBorder="1" applyAlignment="1" applyProtection="1">
      <alignment horizontal="center"/>
      <protection locked="0"/>
    </xf>
    <xf numFmtId="164" fontId="2" fillId="0" borderId="27" xfId="0" applyNumberFormat="1" applyFont="1" applyBorder="1"/>
    <xf numFmtId="4" fontId="6" fillId="0" borderId="28" xfId="0" applyNumberFormat="1" applyFont="1" applyBorder="1" applyAlignment="1" applyProtection="1">
      <alignment horizontal="center"/>
      <protection locked="0"/>
    </xf>
    <xf numFmtId="164" fontId="2" fillId="0" borderId="29" xfId="0" applyNumberFormat="1" applyFont="1" applyBorder="1"/>
    <xf numFmtId="4" fontId="2" fillId="0" borderId="1" xfId="0" applyNumberFormat="1" applyFont="1" applyBorder="1" applyProtection="1">
      <protection locked="0"/>
    </xf>
    <xf numFmtId="170" fontId="1" fillId="0" borderId="10" xfId="0" applyNumberFormat="1" applyFont="1" applyBorder="1"/>
    <xf numFmtId="0" fontId="6" fillId="0" borderId="0" xfId="0" applyFont="1"/>
    <xf numFmtId="0" fontId="9" fillId="0" borderId="30" xfId="0" applyFont="1" applyBorder="1" applyAlignment="1">
      <alignment horizontal="centerContinuous"/>
    </xf>
    <xf numFmtId="0" fontId="9" fillId="0" borderId="31" xfId="0" applyFont="1" applyBorder="1" applyAlignment="1">
      <alignment horizontal="centerContinuous"/>
    </xf>
    <xf numFmtId="0" fontId="9" fillId="0" borderId="32" xfId="0" applyFont="1" applyBorder="1" applyAlignment="1">
      <alignment horizontal="centerContinuous"/>
    </xf>
    <xf numFmtId="0" fontId="10" fillId="0" borderId="33" xfId="0" applyFont="1" applyBorder="1" applyAlignment="1">
      <alignment horizontal="centerContinuous"/>
    </xf>
    <xf numFmtId="165" fontId="9" fillId="0" borderId="34" xfId="0" applyNumberFormat="1" applyFont="1" applyBorder="1" applyAlignment="1">
      <alignment horizontal="centerContinuous"/>
    </xf>
    <xf numFmtId="0" fontId="9" fillId="0" borderId="34" xfId="0" applyFont="1" applyBorder="1" applyAlignment="1">
      <alignment horizontal="centerContinuous"/>
    </xf>
    <xf numFmtId="165" fontId="10" fillId="0" borderId="34" xfId="0" applyNumberFormat="1" applyFont="1" applyBorder="1" applyAlignment="1">
      <alignment horizontal="centerContinuous"/>
    </xf>
    <xf numFmtId="171" fontId="10" fillId="0" borderId="34" xfId="0" applyNumberFormat="1" applyFont="1" applyBorder="1" applyAlignment="1">
      <alignment horizontal="centerContinuous"/>
    </xf>
    <xf numFmtId="172" fontId="10" fillId="0" borderId="34" xfId="0" applyNumberFormat="1" applyFont="1" applyBorder="1" applyAlignment="1">
      <alignment horizontal="centerContinuous"/>
    </xf>
    <xf numFmtId="173" fontId="10" fillId="0" borderId="34" xfId="0" applyNumberFormat="1" applyFont="1" applyBorder="1" applyAlignment="1">
      <alignment horizontal="centerContinuous"/>
    </xf>
    <xf numFmtId="0" fontId="9" fillId="0" borderId="35" xfId="0" applyFont="1" applyBorder="1" applyAlignment="1">
      <alignment horizontal="centerContinuous"/>
    </xf>
    <xf numFmtId="171" fontId="4" fillId="0" borderId="0" xfId="0" applyNumberFormat="1" applyFont="1" applyAlignment="1">
      <alignment horizontal="left"/>
    </xf>
    <xf numFmtId="0" fontId="11" fillId="0" borderId="0" xfId="0" applyFont="1"/>
    <xf numFmtId="167" fontId="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8" fontId="4" fillId="0" borderId="0" xfId="0" applyNumberFormat="1" applyFont="1" applyAlignment="1">
      <alignment horizontal="right"/>
    </xf>
    <xf numFmtId="0" fontId="4" fillId="0" borderId="0" xfId="0" applyFont="1"/>
    <xf numFmtId="2" fontId="4" fillId="0" borderId="0" xfId="0" applyNumberFormat="1" applyFont="1" applyAlignment="1">
      <alignment horizontal="right"/>
    </xf>
    <xf numFmtId="174" fontId="4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2" fontId="4" fillId="0" borderId="36" xfId="0" applyNumberFormat="1" applyFont="1" applyBorder="1" applyAlignment="1">
      <alignment horizontal="right"/>
    </xf>
    <xf numFmtId="0" fontId="4" fillId="0" borderId="37" xfId="0" applyFont="1" applyBorder="1"/>
    <xf numFmtId="0" fontId="4" fillId="0" borderId="29" xfId="0" applyFont="1" applyBorder="1"/>
    <xf numFmtId="0" fontId="4" fillId="0" borderId="38" xfId="0" applyFont="1" applyBorder="1"/>
    <xf numFmtId="2" fontId="4" fillId="0" borderId="39" xfId="0" applyNumberFormat="1" applyFont="1" applyBorder="1" applyAlignment="1">
      <alignment horizontal="right"/>
    </xf>
    <xf numFmtId="4" fontId="4" fillId="0" borderId="39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7" fontId="6" fillId="0" borderId="0" xfId="0" applyNumberFormat="1" applyFont="1" applyAlignment="1">
      <alignment horizontal="center"/>
    </xf>
    <xf numFmtId="17" fontId="6" fillId="0" borderId="0" xfId="0" applyNumberFormat="1" applyFont="1" applyAlignment="1">
      <alignment horizontal="left"/>
    </xf>
    <xf numFmtId="0" fontId="6" fillId="0" borderId="0" xfId="0" applyFont="1" applyBorder="1"/>
    <xf numFmtId="2" fontId="4" fillId="0" borderId="40" xfId="0" applyNumberFormat="1" applyFont="1" applyBorder="1" applyAlignment="1">
      <alignment horizontal="right"/>
    </xf>
    <xf numFmtId="2" fontId="4" fillId="0" borderId="20" xfId="0" applyNumberFormat="1" applyFont="1" applyBorder="1" applyAlignment="1">
      <alignment horizontal="right"/>
    </xf>
    <xf numFmtId="0" fontId="4" fillId="0" borderId="24" xfId="0" applyFont="1" applyBorder="1"/>
    <xf numFmtId="2" fontId="4" fillId="0" borderId="26" xfId="0" applyNumberFormat="1" applyFont="1" applyBorder="1" applyAlignment="1">
      <alignment horizontal="right"/>
    </xf>
    <xf numFmtId="2" fontId="4" fillId="0" borderId="41" xfId="0" applyNumberFormat="1" applyFont="1" applyBorder="1" applyAlignment="1">
      <alignment horizontal="right"/>
    </xf>
    <xf numFmtId="0" fontId="4" fillId="0" borderId="27" xfId="0" applyFont="1" applyBorder="1"/>
    <xf numFmtId="4" fontId="4" fillId="0" borderId="25" xfId="0" applyNumberFormat="1" applyFont="1" applyBorder="1"/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/>
    <xf numFmtId="176" fontId="4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Border="1"/>
    <xf numFmtId="177" fontId="4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4" fillId="0" borderId="0" xfId="0" applyNumberFormat="1" applyFont="1" applyBorder="1"/>
    <xf numFmtId="0" fontId="0" fillId="2" borderId="0" xfId="0" applyFill="1" applyBorder="1"/>
    <xf numFmtId="0" fontId="9" fillId="2" borderId="30" xfId="0" applyFont="1" applyFill="1" applyBorder="1" applyAlignment="1">
      <alignment horizontal="centerContinuous"/>
    </xf>
    <xf numFmtId="0" fontId="9" fillId="2" borderId="31" xfId="0" applyFont="1" applyFill="1" applyBorder="1" applyAlignment="1">
      <alignment horizontal="centerContinuous"/>
    </xf>
    <xf numFmtId="0" fontId="9" fillId="2" borderId="32" xfId="0" applyFont="1" applyFill="1" applyBorder="1" applyAlignment="1">
      <alignment horizontal="centerContinuous"/>
    </xf>
    <xf numFmtId="0" fontId="10" fillId="2" borderId="33" xfId="0" applyFont="1" applyFill="1" applyBorder="1" applyAlignment="1">
      <alignment horizontal="centerContinuous"/>
    </xf>
    <xf numFmtId="165" fontId="9" fillId="2" borderId="34" xfId="0" applyNumberFormat="1" applyFont="1" applyFill="1" applyBorder="1" applyAlignment="1">
      <alignment horizontal="centerContinuous"/>
    </xf>
    <xf numFmtId="0" fontId="9" fillId="2" borderId="34" xfId="0" applyFont="1" applyFill="1" applyBorder="1" applyAlignment="1">
      <alignment horizontal="centerContinuous"/>
    </xf>
    <xf numFmtId="165" fontId="10" fillId="2" borderId="34" xfId="0" applyNumberFormat="1" applyFont="1" applyFill="1" applyBorder="1" applyAlignment="1">
      <alignment horizontal="centerContinuous"/>
    </xf>
    <xf numFmtId="171" fontId="10" fillId="2" borderId="34" xfId="0" applyNumberFormat="1" applyFont="1" applyFill="1" applyBorder="1" applyAlignment="1">
      <alignment horizontal="centerContinuous"/>
    </xf>
    <xf numFmtId="172" fontId="10" fillId="2" borderId="34" xfId="0" applyNumberFormat="1" applyFont="1" applyFill="1" applyBorder="1" applyAlignment="1">
      <alignment horizontal="centerContinuous"/>
    </xf>
    <xf numFmtId="173" fontId="10" fillId="2" borderId="34" xfId="0" applyNumberFormat="1" applyFont="1" applyFill="1" applyBorder="1" applyAlignment="1">
      <alignment horizontal="centerContinuous"/>
    </xf>
    <xf numFmtId="0" fontId="9" fillId="2" borderId="35" xfId="0" applyFont="1" applyFill="1" applyBorder="1" applyAlignment="1">
      <alignment horizontal="centerContinuous"/>
    </xf>
    <xf numFmtId="0" fontId="2" fillId="2" borderId="0" xfId="0" applyFont="1" applyFill="1" applyBorder="1"/>
    <xf numFmtId="171" fontId="2" fillId="2" borderId="0" xfId="0" applyNumberFormat="1" applyFont="1" applyFill="1" applyBorder="1" applyAlignment="1">
      <alignment horizontal="left"/>
    </xf>
    <xf numFmtId="167" fontId="2" fillId="2" borderId="43" xfId="0" applyNumberFormat="1" applyFont="1" applyFill="1" applyBorder="1" applyAlignment="1"/>
    <xf numFmtId="2" fontId="2" fillId="2" borderId="43" xfId="0" applyNumberFormat="1" applyFont="1" applyFill="1" applyBorder="1" applyAlignment="1"/>
    <xf numFmtId="174" fontId="2" fillId="2" borderId="43" xfId="0" applyNumberFormat="1" applyFont="1" applyFill="1" applyBorder="1" applyAlignment="1"/>
    <xf numFmtId="0" fontId="2" fillId="2" borderId="43" xfId="0" applyFont="1" applyFill="1" applyBorder="1" applyAlignment="1"/>
    <xf numFmtId="0" fontId="6" fillId="2" borderId="43" xfId="0" applyFont="1" applyFill="1" applyBorder="1" applyAlignment="1"/>
    <xf numFmtId="0" fontId="13" fillId="2" borderId="43" xfId="0" applyFont="1" applyFill="1" applyBorder="1" applyAlignment="1"/>
    <xf numFmtId="4" fontId="2" fillId="2" borderId="41" xfId="0" applyNumberFormat="1" applyFont="1" applyFill="1" applyBorder="1" applyAlignment="1">
      <alignment horizontal="right"/>
    </xf>
    <xf numFmtId="0" fontId="2" fillId="2" borderId="41" xfId="0" applyFont="1" applyFill="1" applyBorder="1"/>
    <xf numFmtId="4" fontId="2" fillId="2" borderId="25" xfId="0" applyNumberFormat="1" applyFont="1" applyFill="1" applyBorder="1" applyAlignment="1">
      <alignment horizontal="right"/>
    </xf>
    <xf numFmtId="0" fontId="2" fillId="2" borderId="25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8" xfId="0" applyFont="1" applyFill="1" applyBorder="1"/>
    <xf numFmtId="0" fontId="2" fillId="2" borderId="41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176" fontId="4" fillId="2" borderId="0" xfId="0" applyNumberFormat="1" applyFont="1" applyFill="1" applyBorder="1" applyAlignment="1">
      <alignment horizontal="center"/>
    </xf>
    <xf numFmtId="177" fontId="6" fillId="2" borderId="0" xfId="0" applyNumberFormat="1" applyFont="1" applyFill="1" applyBorder="1" applyAlignment="1">
      <alignment horizontal="center"/>
    </xf>
    <xf numFmtId="17" fontId="6" fillId="2" borderId="0" xfId="0" applyNumberFormat="1" applyFont="1" applyFill="1" applyBorder="1" applyAlignment="1"/>
    <xf numFmtId="0" fontId="1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14" fillId="2" borderId="0" xfId="0" applyFont="1" applyFill="1" applyBorder="1"/>
    <xf numFmtId="0" fontId="6" fillId="2" borderId="0" xfId="0" applyFont="1" applyFill="1" applyBorder="1" applyAlignment="1"/>
    <xf numFmtId="177" fontId="2" fillId="2" borderId="0" xfId="0" applyNumberFormat="1" applyFont="1" applyFill="1" applyBorder="1" applyAlignment="1">
      <alignment horizontal="center"/>
    </xf>
    <xf numFmtId="0" fontId="5" fillId="2" borderId="0" xfId="0" applyFont="1" applyFill="1" applyBorder="1"/>
    <xf numFmtId="0" fontId="5" fillId="2" borderId="0" xfId="0" applyFont="1" applyFill="1" applyBorder="1" applyAlignment="1"/>
    <xf numFmtId="2" fontId="8" fillId="0" borderId="14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 applyProtection="1">
      <alignment horizontal="center"/>
      <protection locked="0"/>
    </xf>
    <xf numFmtId="4" fontId="6" fillId="0" borderId="15" xfId="0" applyNumberFormat="1" applyFont="1" applyBorder="1" applyAlignment="1" applyProtection="1">
      <alignment horizontal="center"/>
      <protection locked="0"/>
    </xf>
    <xf numFmtId="4" fontId="6" fillId="0" borderId="44" xfId="0" applyNumberFormat="1" applyFont="1" applyBorder="1" applyAlignment="1" applyProtection="1">
      <alignment horizontal="center"/>
      <protection locked="0"/>
    </xf>
    <xf numFmtId="49" fontId="6" fillId="0" borderId="4" xfId="0" applyNumberFormat="1" applyFont="1" applyFill="1" applyBorder="1" applyAlignment="1">
      <alignment horizontal="center"/>
    </xf>
    <xf numFmtId="49" fontId="6" fillId="0" borderId="15" xfId="0" applyNumberFormat="1" applyFont="1" applyFill="1" applyBorder="1" applyAlignment="1">
      <alignment horizontal="center"/>
    </xf>
    <xf numFmtId="49" fontId="6" fillId="0" borderId="44" xfId="0" applyNumberFormat="1" applyFont="1" applyFill="1" applyBorder="1" applyAlignment="1">
      <alignment horizontal="center"/>
    </xf>
    <xf numFmtId="4" fontId="6" fillId="0" borderId="16" xfId="0" applyNumberFormat="1" applyFont="1" applyFill="1" applyBorder="1" applyAlignment="1">
      <alignment horizontal="center" vertical="center"/>
    </xf>
    <xf numFmtId="4" fontId="6" fillId="0" borderId="9" xfId="0" applyNumberFormat="1" applyFont="1" applyFill="1" applyBorder="1" applyAlignment="1">
      <alignment horizontal="center" vertical="center"/>
    </xf>
    <xf numFmtId="4" fontId="6" fillId="0" borderId="23" xfId="0" applyNumberFormat="1" applyFont="1" applyFill="1" applyBorder="1" applyAlignment="1" applyProtection="1">
      <alignment horizontal="center"/>
      <protection locked="0"/>
    </xf>
    <xf numFmtId="4" fontId="6" fillId="0" borderId="45" xfId="0" applyNumberFormat="1" applyFont="1" applyFill="1" applyBorder="1" applyAlignment="1" applyProtection="1">
      <alignment horizontal="center"/>
      <protection locked="0"/>
    </xf>
    <xf numFmtId="4" fontId="6" fillId="0" borderId="22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Fill="1" applyBorder="1" applyAlignment="1" applyProtection="1">
      <alignment horizontal="center"/>
      <protection locked="0"/>
    </xf>
    <xf numFmtId="4" fontId="6" fillId="0" borderId="44" xfId="0" applyNumberFormat="1" applyFont="1" applyFill="1" applyBorder="1" applyAlignment="1" applyProtection="1">
      <alignment horizontal="center"/>
      <protection locked="0"/>
    </xf>
    <xf numFmtId="164" fontId="1" fillId="0" borderId="4" xfId="0" applyNumberFormat="1" applyFont="1" applyBorder="1" applyAlignment="1"/>
    <xf numFmtId="0" fontId="0" fillId="0" borderId="44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Y37"/>
  <sheetViews>
    <sheetView tabSelected="1" workbookViewId="0">
      <pane ySplit="8" topLeftCell="A9" activePane="bottomLeft" state="frozen"/>
      <selection activeCell="C46" sqref="C46"/>
      <selection pane="bottomLeft" activeCell="O53" sqref="O53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32</v>
      </c>
    </row>
    <row r="6" spans="1:25" ht="13.5" thickBot="1" x14ac:dyDescent="0.25">
      <c r="B6" s="1">
        <v>45566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45566</v>
      </c>
      <c r="C9" s="46">
        <v>9740</v>
      </c>
      <c r="D9" s="45">
        <v>9741</v>
      </c>
      <c r="E9" s="44">
        <f t="shared" ref="E9:E31" si="0">AVERAGE(C9:D9)</f>
        <v>9740.5</v>
      </c>
      <c r="F9" s="46">
        <v>9880</v>
      </c>
      <c r="G9" s="45">
        <v>9882</v>
      </c>
      <c r="H9" s="44">
        <f t="shared" ref="H9:H31" si="1">AVERAGE(F9:G9)</f>
        <v>9881</v>
      </c>
      <c r="I9" s="46">
        <v>10120</v>
      </c>
      <c r="J9" s="45">
        <v>10130</v>
      </c>
      <c r="K9" s="44">
        <f t="shared" ref="K9:K31" si="2">AVERAGE(I9:J9)</f>
        <v>10125</v>
      </c>
      <c r="L9" s="46">
        <v>10185</v>
      </c>
      <c r="M9" s="45">
        <v>10195</v>
      </c>
      <c r="N9" s="44">
        <f t="shared" ref="N9:N31" si="3">AVERAGE(L9:M9)</f>
        <v>10190</v>
      </c>
      <c r="O9" s="46">
        <v>10150</v>
      </c>
      <c r="P9" s="45">
        <v>10160</v>
      </c>
      <c r="Q9" s="44">
        <f t="shared" ref="Q9:Q31" si="4">AVERAGE(O9:P9)</f>
        <v>10155</v>
      </c>
      <c r="R9" s="52">
        <v>9741</v>
      </c>
      <c r="S9" s="51">
        <v>1.3321000000000001</v>
      </c>
      <c r="T9" s="53">
        <v>1.1084000000000001</v>
      </c>
      <c r="U9" s="50">
        <v>143.76</v>
      </c>
      <c r="V9" s="43">
        <v>7312.51</v>
      </c>
      <c r="W9" s="43">
        <v>7420.03</v>
      </c>
      <c r="X9" s="49">
        <f t="shared" ref="X9:X31" si="5">R9/T9</f>
        <v>8788.3435582822076</v>
      </c>
      <c r="Y9" s="48">
        <v>1.3318000000000001</v>
      </c>
    </row>
    <row r="10" spans="1:25" x14ac:dyDescent="0.2">
      <c r="B10" s="47">
        <v>45567</v>
      </c>
      <c r="C10" s="46">
        <v>9882</v>
      </c>
      <c r="D10" s="45">
        <v>9882.5</v>
      </c>
      <c r="E10" s="44">
        <f t="shared" si="0"/>
        <v>9882.25</v>
      </c>
      <c r="F10" s="46">
        <v>10023</v>
      </c>
      <c r="G10" s="45">
        <v>10024</v>
      </c>
      <c r="H10" s="44">
        <f t="shared" si="1"/>
        <v>10023.5</v>
      </c>
      <c r="I10" s="46">
        <v>10250</v>
      </c>
      <c r="J10" s="45">
        <v>10260</v>
      </c>
      <c r="K10" s="44">
        <f t="shared" si="2"/>
        <v>10255</v>
      </c>
      <c r="L10" s="46">
        <v>10320</v>
      </c>
      <c r="M10" s="45">
        <v>10330</v>
      </c>
      <c r="N10" s="44">
        <f t="shared" si="3"/>
        <v>10325</v>
      </c>
      <c r="O10" s="46">
        <v>10280</v>
      </c>
      <c r="P10" s="45">
        <v>10290</v>
      </c>
      <c r="Q10" s="44">
        <f t="shared" si="4"/>
        <v>10285</v>
      </c>
      <c r="R10" s="52">
        <v>9882.5</v>
      </c>
      <c r="S10" s="51">
        <v>1.3293999999999999</v>
      </c>
      <c r="T10" s="51">
        <v>1.1075999999999999</v>
      </c>
      <c r="U10" s="50">
        <v>144.71</v>
      </c>
      <c r="V10" s="43">
        <v>7433.8</v>
      </c>
      <c r="W10" s="43">
        <v>7542.51</v>
      </c>
      <c r="X10" s="49">
        <f t="shared" si="5"/>
        <v>8922.4449259660541</v>
      </c>
      <c r="Y10" s="48">
        <v>1.329</v>
      </c>
    </row>
    <row r="11" spans="1:25" x14ac:dyDescent="0.2">
      <c r="B11" s="47">
        <v>45568</v>
      </c>
      <c r="C11" s="46">
        <v>9785</v>
      </c>
      <c r="D11" s="45">
        <v>9786</v>
      </c>
      <c r="E11" s="44">
        <f t="shared" si="0"/>
        <v>9785.5</v>
      </c>
      <c r="F11" s="46">
        <v>9934</v>
      </c>
      <c r="G11" s="45">
        <v>9935</v>
      </c>
      <c r="H11" s="44">
        <f t="shared" si="1"/>
        <v>9934.5</v>
      </c>
      <c r="I11" s="46">
        <v>10190</v>
      </c>
      <c r="J11" s="45">
        <v>10200</v>
      </c>
      <c r="K11" s="44">
        <f t="shared" si="2"/>
        <v>10195</v>
      </c>
      <c r="L11" s="46">
        <v>10250</v>
      </c>
      <c r="M11" s="45">
        <v>10260</v>
      </c>
      <c r="N11" s="44">
        <f t="shared" si="3"/>
        <v>10255</v>
      </c>
      <c r="O11" s="46">
        <v>10230</v>
      </c>
      <c r="P11" s="45">
        <v>10240</v>
      </c>
      <c r="Q11" s="44">
        <f t="shared" si="4"/>
        <v>10235</v>
      </c>
      <c r="R11" s="52">
        <v>9786</v>
      </c>
      <c r="S11" s="51">
        <v>1.3112999999999999</v>
      </c>
      <c r="T11" s="51">
        <v>1.1044</v>
      </c>
      <c r="U11" s="50">
        <v>146.66999999999999</v>
      </c>
      <c r="V11" s="43">
        <v>7462.82</v>
      </c>
      <c r="W11" s="43">
        <v>7578.18</v>
      </c>
      <c r="X11" s="49">
        <f t="shared" si="5"/>
        <v>8860.9199565374856</v>
      </c>
      <c r="Y11" s="48">
        <v>1.3109999999999999</v>
      </c>
    </row>
    <row r="12" spans="1:25" x14ac:dyDescent="0.2">
      <c r="B12" s="47">
        <v>45569</v>
      </c>
      <c r="C12" s="46">
        <v>9783</v>
      </c>
      <c r="D12" s="45">
        <v>9784</v>
      </c>
      <c r="E12" s="44">
        <f t="shared" si="0"/>
        <v>9783.5</v>
      </c>
      <c r="F12" s="46">
        <v>9934</v>
      </c>
      <c r="G12" s="45">
        <v>9936</v>
      </c>
      <c r="H12" s="44">
        <f t="shared" si="1"/>
        <v>9935</v>
      </c>
      <c r="I12" s="46">
        <v>10210</v>
      </c>
      <c r="J12" s="45">
        <v>10220</v>
      </c>
      <c r="K12" s="44">
        <f t="shared" si="2"/>
        <v>10215</v>
      </c>
      <c r="L12" s="46">
        <v>10300</v>
      </c>
      <c r="M12" s="45">
        <v>10310</v>
      </c>
      <c r="N12" s="44">
        <f t="shared" si="3"/>
        <v>10305</v>
      </c>
      <c r="O12" s="46">
        <v>10280</v>
      </c>
      <c r="P12" s="45">
        <v>10290</v>
      </c>
      <c r="Q12" s="44">
        <f t="shared" si="4"/>
        <v>10285</v>
      </c>
      <c r="R12" s="52">
        <v>9784</v>
      </c>
      <c r="S12" s="51">
        <v>1.3169999999999999</v>
      </c>
      <c r="T12" s="51">
        <v>1.1032999999999999</v>
      </c>
      <c r="U12" s="50">
        <v>146.6</v>
      </c>
      <c r="V12" s="43">
        <v>7429.01</v>
      </c>
      <c r="W12" s="43">
        <v>7546.14</v>
      </c>
      <c r="X12" s="49">
        <f t="shared" si="5"/>
        <v>8867.941629656485</v>
      </c>
      <c r="Y12" s="48">
        <v>1.3167</v>
      </c>
    </row>
    <row r="13" spans="1:25" x14ac:dyDescent="0.2">
      <c r="B13" s="47">
        <v>45572</v>
      </c>
      <c r="C13" s="46">
        <v>9816</v>
      </c>
      <c r="D13" s="45">
        <v>9816.5</v>
      </c>
      <c r="E13" s="44">
        <f t="shared" si="0"/>
        <v>9816.25</v>
      </c>
      <c r="F13" s="46">
        <v>9963</v>
      </c>
      <c r="G13" s="45">
        <v>9964</v>
      </c>
      <c r="H13" s="44">
        <f t="shared" si="1"/>
        <v>9963.5</v>
      </c>
      <c r="I13" s="46">
        <v>10235</v>
      </c>
      <c r="J13" s="45">
        <v>10245</v>
      </c>
      <c r="K13" s="44">
        <f t="shared" si="2"/>
        <v>10240</v>
      </c>
      <c r="L13" s="46">
        <v>10350</v>
      </c>
      <c r="M13" s="45">
        <v>10360</v>
      </c>
      <c r="N13" s="44">
        <f t="shared" si="3"/>
        <v>10355</v>
      </c>
      <c r="O13" s="46">
        <v>10350</v>
      </c>
      <c r="P13" s="45">
        <v>10360</v>
      </c>
      <c r="Q13" s="44">
        <f t="shared" si="4"/>
        <v>10355</v>
      </c>
      <c r="R13" s="52">
        <v>9816.5</v>
      </c>
      <c r="S13" s="51">
        <v>1.3082</v>
      </c>
      <c r="T13" s="51">
        <v>1.0978000000000001</v>
      </c>
      <c r="U13" s="50">
        <v>148.27000000000001</v>
      </c>
      <c r="V13" s="43">
        <v>7503.82</v>
      </c>
      <c r="W13" s="43">
        <v>7617.15</v>
      </c>
      <c r="X13" s="49">
        <f t="shared" si="5"/>
        <v>8941.9748588085258</v>
      </c>
      <c r="Y13" s="48">
        <v>1.3081</v>
      </c>
    </row>
    <row r="14" spans="1:25" x14ac:dyDescent="0.2">
      <c r="B14" s="47">
        <v>45573</v>
      </c>
      <c r="C14" s="46">
        <v>9618</v>
      </c>
      <c r="D14" s="45">
        <v>9619</v>
      </c>
      <c r="E14" s="44">
        <f t="shared" si="0"/>
        <v>9618.5</v>
      </c>
      <c r="F14" s="46">
        <v>9774</v>
      </c>
      <c r="G14" s="45">
        <v>9775</v>
      </c>
      <c r="H14" s="44">
        <f t="shared" si="1"/>
        <v>9774.5</v>
      </c>
      <c r="I14" s="46">
        <v>10070</v>
      </c>
      <c r="J14" s="45">
        <v>10080</v>
      </c>
      <c r="K14" s="44">
        <f t="shared" si="2"/>
        <v>10075</v>
      </c>
      <c r="L14" s="46">
        <v>10195</v>
      </c>
      <c r="M14" s="45">
        <v>10205</v>
      </c>
      <c r="N14" s="44">
        <f t="shared" si="3"/>
        <v>10200</v>
      </c>
      <c r="O14" s="46">
        <v>10250</v>
      </c>
      <c r="P14" s="45">
        <v>10260</v>
      </c>
      <c r="Q14" s="44">
        <f t="shared" si="4"/>
        <v>10255</v>
      </c>
      <c r="R14" s="52">
        <v>9619</v>
      </c>
      <c r="S14" s="51">
        <v>1.3105</v>
      </c>
      <c r="T14" s="51">
        <v>1.0988</v>
      </c>
      <c r="U14" s="50">
        <v>147.86000000000001</v>
      </c>
      <c r="V14" s="43">
        <v>7339.95</v>
      </c>
      <c r="W14" s="43">
        <v>7459.55</v>
      </c>
      <c r="X14" s="49">
        <f t="shared" si="5"/>
        <v>8754.0953767746632</v>
      </c>
      <c r="Y14" s="48">
        <v>1.3104</v>
      </c>
    </row>
    <row r="15" spans="1:25" x14ac:dyDescent="0.2">
      <c r="B15" s="47">
        <v>45574</v>
      </c>
      <c r="C15" s="46">
        <v>9549</v>
      </c>
      <c r="D15" s="45">
        <v>9550</v>
      </c>
      <c r="E15" s="44">
        <f t="shared" si="0"/>
        <v>9549.5</v>
      </c>
      <c r="F15" s="46">
        <v>9685</v>
      </c>
      <c r="G15" s="45">
        <v>9690</v>
      </c>
      <c r="H15" s="44">
        <f t="shared" si="1"/>
        <v>9687.5</v>
      </c>
      <c r="I15" s="46">
        <v>9990</v>
      </c>
      <c r="J15" s="45">
        <v>10000</v>
      </c>
      <c r="K15" s="44">
        <f t="shared" si="2"/>
        <v>9995</v>
      </c>
      <c r="L15" s="46">
        <v>10130</v>
      </c>
      <c r="M15" s="45">
        <v>10140</v>
      </c>
      <c r="N15" s="44">
        <f t="shared" si="3"/>
        <v>10135</v>
      </c>
      <c r="O15" s="46">
        <v>10155</v>
      </c>
      <c r="P15" s="45">
        <v>10165</v>
      </c>
      <c r="Q15" s="44">
        <f t="shared" si="4"/>
        <v>10160</v>
      </c>
      <c r="R15" s="52">
        <v>9550</v>
      </c>
      <c r="S15" s="51">
        <v>1.3085</v>
      </c>
      <c r="T15" s="51">
        <v>1.0954999999999999</v>
      </c>
      <c r="U15" s="50">
        <v>148.72999999999999</v>
      </c>
      <c r="V15" s="43">
        <v>7298.43</v>
      </c>
      <c r="W15" s="43">
        <v>7405.99</v>
      </c>
      <c r="X15" s="49">
        <f t="shared" si="5"/>
        <v>8717.4806024646296</v>
      </c>
      <c r="Y15" s="48">
        <v>1.3084</v>
      </c>
    </row>
    <row r="16" spans="1:25" x14ac:dyDescent="0.2">
      <c r="B16" s="47">
        <v>45575</v>
      </c>
      <c r="C16" s="46">
        <v>9506</v>
      </c>
      <c r="D16" s="45">
        <v>9507</v>
      </c>
      <c r="E16" s="44">
        <f t="shared" si="0"/>
        <v>9506.5</v>
      </c>
      <c r="F16" s="46">
        <v>9640</v>
      </c>
      <c r="G16" s="45">
        <v>9641</v>
      </c>
      <c r="H16" s="44">
        <f t="shared" si="1"/>
        <v>9640.5</v>
      </c>
      <c r="I16" s="46">
        <v>9940</v>
      </c>
      <c r="J16" s="45">
        <v>9950</v>
      </c>
      <c r="K16" s="44">
        <f t="shared" si="2"/>
        <v>9945</v>
      </c>
      <c r="L16" s="46">
        <v>10080</v>
      </c>
      <c r="M16" s="45">
        <v>10090</v>
      </c>
      <c r="N16" s="44">
        <f t="shared" si="3"/>
        <v>10085</v>
      </c>
      <c r="O16" s="46">
        <v>10105</v>
      </c>
      <c r="P16" s="45">
        <v>10115</v>
      </c>
      <c r="Q16" s="44">
        <f t="shared" si="4"/>
        <v>10110</v>
      </c>
      <c r="R16" s="52">
        <v>9507</v>
      </c>
      <c r="S16" s="51">
        <v>1.3067</v>
      </c>
      <c r="T16" s="51">
        <v>1.0931999999999999</v>
      </c>
      <c r="U16" s="50">
        <v>148.96</v>
      </c>
      <c r="V16" s="43">
        <v>7275.58</v>
      </c>
      <c r="W16" s="43">
        <v>7378.69</v>
      </c>
      <c r="X16" s="49">
        <f t="shared" si="5"/>
        <v>8696.4873765093307</v>
      </c>
      <c r="Y16" s="48">
        <v>1.3066</v>
      </c>
    </row>
    <row r="17" spans="2:25" x14ac:dyDescent="0.2">
      <c r="B17" s="47">
        <v>45576</v>
      </c>
      <c r="C17" s="46">
        <v>9596</v>
      </c>
      <c r="D17" s="45">
        <v>9596.5</v>
      </c>
      <c r="E17" s="44">
        <f t="shared" si="0"/>
        <v>9596.25</v>
      </c>
      <c r="F17" s="46">
        <v>9730</v>
      </c>
      <c r="G17" s="45">
        <v>9735</v>
      </c>
      <c r="H17" s="44">
        <f t="shared" si="1"/>
        <v>9732.5</v>
      </c>
      <c r="I17" s="46">
        <v>10020</v>
      </c>
      <c r="J17" s="45">
        <v>10030</v>
      </c>
      <c r="K17" s="44">
        <f t="shared" si="2"/>
        <v>10025</v>
      </c>
      <c r="L17" s="46">
        <v>10150</v>
      </c>
      <c r="M17" s="45">
        <v>10160</v>
      </c>
      <c r="N17" s="44">
        <f t="shared" si="3"/>
        <v>10155</v>
      </c>
      <c r="O17" s="46">
        <v>10195</v>
      </c>
      <c r="P17" s="45">
        <v>10205</v>
      </c>
      <c r="Q17" s="44">
        <f t="shared" si="4"/>
        <v>10200</v>
      </c>
      <c r="R17" s="52">
        <v>9596.5</v>
      </c>
      <c r="S17" s="51">
        <v>1.3062</v>
      </c>
      <c r="T17" s="51">
        <v>1.0931</v>
      </c>
      <c r="U17" s="50">
        <v>149.01</v>
      </c>
      <c r="V17" s="43">
        <v>7346.88</v>
      </c>
      <c r="W17" s="43">
        <v>7453.49</v>
      </c>
      <c r="X17" s="49">
        <f t="shared" si="5"/>
        <v>8779.1601866251949</v>
      </c>
      <c r="Y17" s="48">
        <v>1.3061</v>
      </c>
    </row>
    <row r="18" spans="2:25" x14ac:dyDescent="0.2">
      <c r="B18" s="47">
        <v>45579</v>
      </c>
      <c r="C18" s="46">
        <v>9515.5</v>
      </c>
      <c r="D18" s="45">
        <v>9516</v>
      </c>
      <c r="E18" s="44">
        <f t="shared" si="0"/>
        <v>9515.75</v>
      </c>
      <c r="F18" s="46">
        <v>9668</v>
      </c>
      <c r="G18" s="45">
        <v>9669</v>
      </c>
      <c r="H18" s="44">
        <f t="shared" si="1"/>
        <v>9668.5</v>
      </c>
      <c r="I18" s="46">
        <v>9950</v>
      </c>
      <c r="J18" s="45">
        <v>9960</v>
      </c>
      <c r="K18" s="44">
        <f t="shared" si="2"/>
        <v>9955</v>
      </c>
      <c r="L18" s="46">
        <v>10080</v>
      </c>
      <c r="M18" s="45">
        <v>10090</v>
      </c>
      <c r="N18" s="44">
        <f t="shared" si="3"/>
        <v>10085</v>
      </c>
      <c r="O18" s="46">
        <v>10090</v>
      </c>
      <c r="P18" s="45">
        <v>10100</v>
      </c>
      <c r="Q18" s="44">
        <f t="shared" si="4"/>
        <v>10095</v>
      </c>
      <c r="R18" s="52">
        <v>9516</v>
      </c>
      <c r="S18" s="51">
        <v>1.3039000000000001</v>
      </c>
      <c r="T18" s="51">
        <v>1.0913999999999999</v>
      </c>
      <c r="U18" s="50">
        <v>149.65</v>
      </c>
      <c r="V18" s="43">
        <v>7298.11</v>
      </c>
      <c r="W18" s="43">
        <v>7416.01</v>
      </c>
      <c r="X18" s="49">
        <f t="shared" si="5"/>
        <v>8719.0764156129753</v>
      </c>
      <c r="Y18" s="48">
        <v>1.3038000000000001</v>
      </c>
    </row>
    <row r="19" spans="2:25" x14ac:dyDescent="0.2">
      <c r="B19" s="47">
        <v>45580</v>
      </c>
      <c r="C19" s="46">
        <v>9401</v>
      </c>
      <c r="D19" s="45">
        <v>9401.5</v>
      </c>
      <c r="E19" s="44">
        <f t="shared" si="0"/>
        <v>9401.25</v>
      </c>
      <c r="F19" s="46">
        <v>9540</v>
      </c>
      <c r="G19" s="45">
        <v>9545</v>
      </c>
      <c r="H19" s="44">
        <f t="shared" si="1"/>
        <v>9542.5</v>
      </c>
      <c r="I19" s="46">
        <v>9840</v>
      </c>
      <c r="J19" s="45">
        <v>9850</v>
      </c>
      <c r="K19" s="44">
        <f t="shared" si="2"/>
        <v>9845</v>
      </c>
      <c r="L19" s="46">
        <v>9970</v>
      </c>
      <c r="M19" s="45">
        <v>9980</v>
      </c>
      <c r="N19" s="44">
        <f t="shared" si="3"/>
        <v>9975</v>
      </c>
      <c r="O19" s="46">
        <v>9980</v>
      </c>
      <c r="P19" s="45">
        <v>9990</v>
      </c>
      <c r="Q19" s="44">
        <f t="shared" si="4"/>
        <v>9985</v>
      </c>
      <c r="R19" s="52">
        <v>9401.5</v>
      </c>
      <c r="S19" s="51">
        <v>1.3077000000000001</v>
      </c>
      <c r="T19" s="51">
        <v>1.0902000000000001</v>
      </c>
      <c r="U19" s="50">
        <v>149.36000000000001</v>
      </c>
      <c r="V19" s="43">
        <v>7189.34</v>
      </c>
      <c r="W19" s="43">
        <v>7299.63</v>
      </c>
      <c r="X19" s="49">
        <f t="shared" si="5"/>
        <v>8623.647037240873</v>
      </c>
      <c r="Y19" s="48">
        <v>1.3076000000000001</v>
      </c>
    </row>
    <row r="20" spans="2:25" x14ac:dyDescent="0.2">
      <c r="B20" s="47">
        <v>45581</v>
      </c>
      <c r="C20" s="46">
        <v>9488</v>
      </c>
      <c r="D20" s="45">
        <v>9489</v>
      </c>
      <c r="E20" s="44">
        <f t="shared" si="0"/>
        <v>9488.5</v>
      </c>
      <c r="F20" s="46">
        <v>9629</v>
      </c>
      <c r="G20" s="45">
        <v>9630</v>
      </c>
      <c r="H20" s="44">
        <f t="shared" si="1"/>
        <v>9629.5</v>
      </c>
      <c r="I20" s="46">
        <v>9940</v>
      </c>
      <c r="J20" s="45">
        <v>9950</v>
      </c>
      <c r="K20" s="44">
        <f t="shared" si="2"/>
        <v>9945</v>
      </c>
      <c r="L20" s="46">
        <v>10080</v>
      </c>
      <c r="M20" s="45">
        <v>10090</v>
      </c>
      <c r="N20" s="44">
        <f t="shared" si="3"/>
        <v>10085</v>
      </c>
      <c r="O20" s="46">
        <v>10090</v>
      </c>
      <c r="P20" s="45">
        <v>10100</v>
      </c>
      <c r="Q20" s="44">
        <f t="shared" si="4"/>
        <v>10095</v>
      </c>
      <c r="R20" s="52">
        <v>9489</v>
      </c>
      <c r="S20" s="51">
        <v>1.3030999999999999</v>
      </c>
      <c r="T20" s="51">
        <v>1.0894999999999999</v>
      </c>
      <c r="U20" s="50">
        <v>149.18</v>
      </c>
      <c r="V20" s="43">
        <v>7281.87</v>
      </c>
      <c r="W20" s="43">
        <v>7390.64</v>
      </c>
      <c r="X20" s="49">
        <f t="shared" si="5"/>
        <v>8709.4997705369442</v>
      </c>
      <c r="Y20" s="48">
        <v>1.3029999999999999</v>
      </c>
    </row>
    <row r="21" spans="2:25" x14ac:dyDescent="0.2">
      <c r="B21" s="47">
        <v>45582</v>
      </c>
      <c r="C21" s="46">
        <v>9378</v>
      </c>
      <c r="D21" s="45">
        <v>9380</v>
      </c>
      <c r="E21" s="44">
        <f t="shared" si="0"/>
        <v>9379</v>
      </c>
      <c r="F21" s="46">
        <v>9505</v>
      </c>
      <c r="G21" s="45">
        <v>9506</v>
      </c>
      <c r="H21" s="44">
        <f t="shared" si="1"/>
        <v>9505.5</v>
      </c>
      <c r="I21" s="46">
        <v>9805</v>
      </c>
      <c r="J21" s="45">
        <v>9815</v>
      </c>
      <c r="K21" s="44">
        <f t="shared" si="2"/>
        <v>9810</v>
      </c>
      <c r="L21" s="46">
        <v>9945</v>
      </c>
      <c r="M21" s="45">
        <v>9955</v>
      </c>
      <c r="N21" s="44">
        <f t="shared" si="3"/>
        <v>9950</v>
      </c>
      <c r="O21" s="46">
        <v>9990</v>
      </c>
      <c r="P21" s="45">
        <v>10000</v>
      </c>
      <c r="Q21" s="44">
        <f t="shared" si="4"/>
        <v>9995</v>
      </c>
      <c r="R21" s="52">
        <v>9380</v>
      </c>
      <c r="S21" s="51">
        <v>1.3016000000000001</v>
      </c>
      <c r="T21" s="51">
        <v>1.0864</v>
      </c>
      <c r="U21" s="50">
        <v>149.54</v>
      </c>
      <c r="V21" s="43">
        <v>7206.52</v>
      </c>
      <c r="W21" s="43">
        <v>7303.88</v>
      </c>
      <c r="X21" s="49">
        <f t="shared" si="5"/>
        <v>8634.0206185567004</v>
      </c>
      <c r="Y21" s="48">
        <v>1.3015000000000001</v>
      </c>
    </row>
    <row r="22" spans="2:25" x14ac:dyDescent="0.2">
      <c r="B22" s="47">
        <v>45583</v>
      </c>
      <c r="C22" s="46">
        <v>9472</v>
      </c>
      <c r="D22" s="45">
        <v>9472.5</v>
      </c>
      <c r="E22" s="44">
        <f t="shared" si="0"/>
        <v>9472.25</v>
      </c>
      <c r="F22" s="46">
        <v>9603</v>
      </c>
      <c r="G22" s="45">
        <v>9604</v>
      </c>
      <c r="H22" s="44">
        <f t="shared" si="1"/>
        <v>9603.5</v>
      </c>
      <c r="I22" s="46">
        <v>9915</v>
      </c>
      <c r="J22" s="45">
        <v>9925</v>
      </c>
      <c r="K22" s="44">
        <f t="shared" si="2"/>
        <v>9920</v>
      </c>
      <c r="L22" s="46">
        <v>10060</v>
      </c>
      <c r="M22" s="45">
        <v>10070</v>
      </c>
      <c r="N22" s="44">
        <f t="shared" si="3"/>
        <v>10065</v>
      </c>
      <c r="O22" s="46">
        <v>10080</v>
      </c>
      <c r="P22" s="45">
        <v>10090</v>
      </c>
      <c r="Q22" s="44">
        <f t="shared" si="4"/>
        <v>10085</v>
      </c>
      <c r="R22" s="52">
        <v>9472.5</v>
      </c>
      <c r="S22" s="51">
        <v>1.3046</v>
      </c>
      <c r="T22" s="51">
        <v>1.0849</v>
      </c>
      <c r="U22" s="50">
        <v>150.01</v>
      </c>
      <c r="V22" s="43">
        <v>7260.85</v>
      </c>
      <c r="W22" s="43">
        <v>7362.21</v>
      </c>
      <c r="X22" s="49">
        <f t="shared" si="5"/>
        <v>8731.2194672320038</v>
      </c>
      <c r="Y22" s="48">
        <v>1.3045</v>
      </c>
    </row>
    <row r="23" spans="2:25" x14ac:dyDescent="0.2">
      <c r="B23" s="47">
        <v>45586</v>
      </c>
      <c r="C23" s="46">
        <v>9592</v>
      </c>
      <c r="D23" s="45">
        <v>9592.5</v>
      </c>
      <c r="E23" s="44">
        <f t="shared" si="0"/>
        <v>9592.25</v>
      </c>
      <c r="F23" s="46">
        <v>9715</v>
      </c>
      <c r="G23" s="45">
        <v>9717</v>
      </c>
      <c r="H23" s="44">
        <f t="shared" si="1"/>
        <v>9716</v>
      </c>
      <c r="I23" s="46">
        <v>10015</v>
      </c>
      <c r="J23" s="45">
        <v>10025</v>
      </c>
      <c r="K23" s="44">
        <f t="shared" si="2"/>
        <v>10020</v>
      </c>
      <c r="L23" s="46">
        <v>10155</v>
      </c>
      <c r="M23" s="45">
        <v>10165</v>
      </c>
      <c r="N23" s="44">
        <f t="shared" si="3"/>
        <v>10160</v>
      </c>
      <c r="O23" s="46">
        <v>10175</v>
      </c>
      <c r="P23" s="45">
        <v>10185</v>
      </c>
      <c r="Q23" s="44">
        <f t="shared" si="4"/>
        <v>10180</v>
      </c>
      <c r="R23" s="52">
        <v>9592.5</v>
      </c>
      <c r="S23" s="51">
        <v>1.302</v>
      </c>
      <c r="T23" s="51">
        <v>1.0855999999999999</v>
      </c>
      <c r="U23" s="50">
        <v>149.93</v>
      </c>
      <c r="V23" s="43">
        <v>7367.51</v>
      </c>
      <c r="W23" s="43">
        <v>7463.71</v>
      </c>
      <c r="X23" s="49">
        <f t="shared" si="5"/>
        <v>8836.1274871039059</v>
      </c>
      <c r="Y23" s="48">
        <v>1.3019000000000001</v>
      </c>
    </row>
    <row r="24" spans="2:25" x14ac:dyDescent="0.2">
      <c r="B24" s="47">
        <v>45587</v>
      </c>
      <c r="C24" s="46">
        <v>9490</v>
      </c>
      <c r="D24" s="45">
        <v>9490.5</v>
      </c>
      <c r="E24" s="44">
        <f t="shared" si="0"/>
        <v>9490.25</v>
      </c>
      <c r="F24" s="46">
        <v>9631</v>
      </c>
      <c r="G24" s="45">
        <v>9632</v>
      </c>
      <c r="H24" s="44">
        <f t="shared" si="1"/>
        <v>9631.5</v>
      </c>
      <c r="I24" s="46">
        <v>9945</v>
      </c>
      <c r="J24" s="45">
        <v>9955</v>
      </c>
      <c r="K24" s="44">
        <f t="shared" si="2"/>
        <v>9950</v>
      </c>
      <c r="L24" s="46">
        <v>10100</v>
      </c>
      <c r="M24" s="45">
        <v>10110</v>
      </c>
      <c r="N24" s="44">
        <f t="shared" si="3"/>
        <v>10105</v>
      </c>
      <c r="O24" s="46">
        <v>10130</v>
      </c>
      <c r="P24" s="45">
        <v>10140</v>
      </c>
      <c r="Q24" s="44">
        <f t="shared" si="4"/>
        <v>10135</v>
      </c>
      <c r="R24" s="52">
        <v>9490.5</v>
      </c>
      <c r="S24" s="51">
        <v>1.298</v>
      </c>
      <c r="T24" s="51">
        <v>1.0818000000000001</v>
      </c>
      <c r="U24" s="50">
        <v>150.87</v>
      </c>
      <c r="V24" s="43">
        <v>7311.63</v>
      </c>
      <c r="W24" s="43">
        <v>7420.65</v>
      </c>
      <c r="X24" s="49">
        <f t="shared" si="5"/>
        <v>8772.8785357737106</v>
      </c>
      <c r="Y24" s="48">
        <v>1.298</v>
      </c>
    </row>
    <row r="25" spans="2:25" x14ac:dyDescent="0.2">
      <c r="B25" s="47">
        <v>45588</v>
      </c>
      <c r="C25" s="46">
        <v>9363</v>
      </c>
      <c r="D25" s="45">
        <v>9364</v>
      </c>
      <c r="E25" s="44">
        <f t="shared" si="0"/>
        <v>9363.5</v>
      </c>
      <c r="F25" s="46">
        <v>9509</v>
      </c>
      <c r="G25" s="45">
        <v>9509.5</v>
      </c>
      <c r="H25" s="44">
        <f t="shared" si="1"/>
        <v>9509.25</v>
      </c>
      <c r="I25" s="46">
        <v>9830</v>
      </c>
      <c r="J25" s="45">
        <v>9840</v>
      </c>
      <c r="K25" s="44">
        <f t="shared" si="2"/>
        <v>9835</v>
      </c>
      <c r="L25" s="46">
        <v>9995</v>
      </c>
      <c r="M25" s="45">
        <v>10005</v>
      </c>
      <c r="N25" s="44">
        <f t="shared" si="3"/>
        <v>10000</v>
      </c>
      <c r="O25" s="46">
        <v>10030</v>
      </c>
      <c r="P25" s="45">
        <v>10040</v>
      </c>
      <c r="Q25" s="44">
        <f t="shared" si="4"/>
        <v>10035</v>
      </c>
      <c r="R25" s="52">
        <v>9364</v>
      </c>
      <c r="S25" s="51">
        <v>1.2950999999999999</v>
      </c>
      <c r="T25" s="51">
        <v>1.0764</v>
      </c>
      <c r="U25" s="50">
        <v>153.06</v>
      </c>
      <c r="V25" s="43">
        <v>7230.33</v>
      </c>
      <c r="W25" s="43">
        <v>7343.24</v>
      </c>
      <c r="X25" s="49">
        <f t="shared" si="5"/>
        <v>8699.3682645856552</v>
      </c>
      <c r="Y25" s="48">
        <v>1.2949999999999999</v>
      </c>
    </row>
    <row r="26" spans="2:25" x14ac:dyDescent="0.2">
      <c r="B26" s="47">
        <v>45589</v>
      </c>
      <c r="C26" s="46">
        <v>9412</v>
      </c>
      <c r="D26" s="45">
        <v>9413</v>
      </c>
      <c r="E26" s="44">
        <f t="shared" si="0"/>
        <v>9412.5</v>
      </c>
      <c r="F26" s="46">
        <v>9557</v>
      </c>
      <c r="G26" s="45">
        <v>9560</v>
      </c>
      <c r="H26" s="44">
        <f t="shared" si="1"/>
        <v>9558.5</v>
      </c>
      <c r="I26" s="46">
        <v>9855</v>
      </c>
      <c r="J26" s="45">
        <v>9865</v>
      </c>
      <c r="K26" s="44">
        <f t="shared" si="2"/>
        <v>9860</v>
      </c>
      <c r="L26" s="46">
        <v>10010</v>
      </c>
      <c r="M26" s="45">
        <v>10020</v>
      </c>
      <c r="N26" s="44">
        <f t="shared" si="3"/>
        <v>10015</v>
      </c>
      <c r="O26" s="46">
        <v>10040</v>
      </c>
      <c r="P26" s="45">
        <v>10050</v>
      </c>
      <c r="Q26" s="44">
        <f t="shared" si="4"/>
        <v>10045</v>
      </c>
      <c r="R26" s="52">
        <v>9413</v>
      </c>
      <c r="S26" s="51">
        <v>1.2974000000000001</v>
      </c>
      <c r="T26" s="51">
        <v>1.0794999999999999</v>
      </c>
      <c r="U26" s="50">
        <v>152.06</v>
      </c>
      <c r="V26" s="43">
        <v>7255.28</v>
      </c>
      <c r="W26" s="43">
        <v>7369.15</v>
      </c>
      <c r="X26" s="49">
        <f t="shared" si="5"/>
        <v>8719.7776748494689</v>
      </c>
      <c r="Y26" s="48">
        <v>1.2972999999999999</v>
      </c>
    </row>
    <row r="27" spans="2:25" x14ac:dyDescent="0.2">
      <c r="B27" s="47">
        <v>45590</v>
      </c>
      <c r="C27" s="46">
        <v>9384.5</v>
      </c>
      <c r="D27" s="45">
        <v>9385</v>
      </c>
      <c r="E27" s="44">
        <f t="shared" si="0"/>
        <v>9384.75</v>
      </c>
      <c r="F27" s="46">
        <v>9520</v>
      </c>
      <c r="G27" s="45">
        <v>9521</v>
      </c>
      <c r="H27" s="44">
        <f t="shared" si="1"/>
        <v>9520.5</v>
      </c>
      <c r="I27" s="46">
        <v>9815</v>
      </c>
      <c r="J27" s="45">
        <v>9825</v>
      </c>
      <c r="K27" s="44">
        <f t="shared" si="2"/>
        <v>9820</v>
      </c>
      <c r="L27" s="46">
        <v>9955</v>
      </c>
      <c r="M27" s="45">
        <v>9965</v>
      </c>
      <c r="N27" s="44">
        <f t="shared" si="3"/>
        <v>9960</v>
      </c>
      <c r="O27" s="46">
        <v>9985</v>
      </c>
      <c r="P27" s="45">
        <v>9995</v>
      </c>
      <c r="Q27" s="44">
        <f t="shared" si="4"/>
        <v>9990</v>
      </c>
      <c r="R27" s="52">
        <v>9385</v>
      </c>
      <c r="S27" s="51">
        <v>1.2987</v>
      </c>
      <c r="T27" s="51">
        <v>1.0822000000000001</v>
      </c>
      <c r="U27" s="50">
        <v>151.80000000000001</v>
      </c>
      <c r="V27" s="43">
        <v>7226.46</v>
      </c>
      <c r="W27" s="43">
        <v>7331.74</v>
      </c>
      <c r="X27" s="49">
        <f t="shared" si="5"/>
        <v>8672.1493254481611</v>
      </c>
      <c r="Y27" s="48">
        <v>1.2986</v>
      </c>
    </row>
    <row r="28" spans="2:25" x14ac:dyDescent="0.2">
      <c r="B28" s="47">
        <v>45593</v>
      </c>
      <c r="C28" s="46">
        <v>9400</v>
      </c>
      <c r="D28" s="45">
        <v>9402</v>
      </c>
      <c r="E28" s="44">
        <f t="shared" si="0"/>
        <v>9401</v>
      </c>
      <c r="F28" s="46">
        <v>9541.5</v>
      </c>
      <c r="G28" s="45">
        <v>9542</v>
      </c>
      <c r="H28" s="44">
        <f t="shared" si="1"/>
        <v>9541.75</v>
      </c>
      <c r="I28" s="46">
        <v>9815</v>
      </c>
      <c r="J28" s="45">
        <v>9825</v>
      </c>
      <c r="K28" s="44">
        <f t="shared" si="2"/>
        <v>9820</v>
      </c>
      <c r="L28" s="46">
        <v>9930</v>
      </c>
      <c r="M28" s="45">
        <v>9940</v>
      </c>
      <c r="N28" s="44">
        <f t="shared" si="3"/>
        <v>9935</v>
      </c>
      <c r="O28" s="46">
        <v>9950</v>
      </c>
      <c r="P28" s="45">
        <v>9960</v>
      </c>
      <c r="Q28" s="44">
        <f t="shared" si="4"/>
        <v>9955</v>
      </c>
      <c r="R28" s="52">
        <v>9402</v>
      </c>
      <c r="S28" s="51">
        <v>1.2988999999999999</v>
      </c>
      <c r="T28" s="51">
        <v>1.0815999999999999</v>
      </c>
      <c r="U28" s="50">
        <v>152.63</v>
      </c>
      <c r="V28" s="43">
        <v>7238.43</v>
      </c>
      <c r="W28" s="43">
        <v>7347.35</v>
      </c>
      <c r="X28" s="49">
        <f t="shared" si="5"/>
        <v>8692.6775147929002</v>
      </c>
      <c r="Y28" s="48">
        <v>1.2987</v>
      </c>
    </row>
    <row r="29" spans="2:25" x14ac:dyDescent="0.2">
      <c r="B29" s="47">
        <v>45594</v>
      </c>
      <c r="C29" s="46">
        <v>9430</v>
      </c>
      <c r="D29" s="45">
        <v>9431</v>
      </c>
      <c r="E29" s="44">
        <f t="shared" si="0"/>
        <v>9430.5</v>
      </c>
      <c r="F29" s="46">
        <v>9575</v>
      </c>
      <c r="G29" s="45">
        <v>9577</v>
      </c>
      <c r="H29" s="44">
        <f t="shared" si="1"/>
        <v>9576</v>
      </c>
      <c r="I29" s="46">
        <v>9845</v>
      </c>
      <c r="J29" s="45">
        <v>9855</v>
      </c>
      <c r="K29" s="44">
        <f t="shared" si="2"/>
        <v>9850</v>
      </c>
      <c r="L29" s="46">
        <v>9960</v>
      </c>
      <c r="M29" s="45">
        <v>9970</v>
      </c>
      <c r="N29" s="44">
        <f t="shared" si="3"/>
        <v>9965</v>
      </c>
      <c r="O29" s="46">
        <v>9980</v>
      </c>
      <c r="P29" s="45">
        <v>9990</v>
      </c>
      <c r="Q29" s="44">
        <f t="shared" si="4"/>
        <v>9985</v>
      </c>
      <c r="R29" s="52">
        <v>9431</v>
      </c>
      <c r="S29" s="51">
        <v>1.2978000000000001</v>
      </c>
      <c r="T29" s="51">
        <v>1.0778000000000001</v>
      </c>
      <c r="U29" s="50">
        <v>153.77000000000001</v>
      </c>
      <c r="V29" s="43">
        <v>7266.91</v>
      </c>
      <c r="W29" s="43">
        <v>7380.55</v>
      </c>
      <c r="X29" s="49">
        <f t="shared" si="5"/>
        <v>8750.2319539803302</v>
      </c>
      <c r="Y29" s="48">
        <v>1.2976000000000001</v>
      </c>
    </row>
    <row r="30" spans="2:25" x14ac:dyDescent="0.2">
      <c r="B30" s="47">
        <v>45595</v>
      </c>
      <c r="C30" s="46">
        <v>9355</v>
      </c>
      <c r="D30" s="45">
        <v>9356</v>
      </c>
      <c r="E30" s="44">
        <f t="shared" si="0"/>
        <v>9355.5</v>
      </c>
      <c r="F30" s="46">
        <v>9500</v>
      </c>
      <c r="G30" s="45">
        <v>9505</v>
      </c>
      <c r="H30" s="44">
        <f t="shared" si="1"/>
        <v>9502.5</v>
      </c>
      <c r="I30" s="46">
        <v>9785</v>
      </c>
      <c r="J30" s="45">
        <v>9795</v>
      </c>
      <c r="K30" s="44">
        <f t="shared" si="2"/>
        <v>9790</v>
      </c>
      <c r="L30" s="46">
        <v>9900</v>
      </c>
      <c r="M30" s="45">
        <v>9910</v>
      </c>
      <c r="N30" s="44">
        <f t="shared" si="3"/>
        <v>9905</v>
      </c>
      <c r="O30" s="46">
        <v>9920</v>
      </c>
      <c r="P30" s="45">
        <v>9930</v>
      </c>
      <c r="Q30" s="44">
        <f t="shared" si="4"/>
        <v>9925</v>
      </c>
      <c r="R30" s="52">
        <v>9356</v>
      </c>
      <c r="S30" s="51">
        <v>1.2949999999999999</v>
      </c>
      <c r="T30" s="51">
        <v>1.0814999999999999</v>
      </c>
      <c r="U30" s="50">
        <v>153.36000000000001</v>
      </c>
      <c r="V30" s="43">
        <v>7224.71</v>
      </c>
      <c r="W30" s="43">
        <v>7340.9</v>
      </c>
      <c r="X30" s="49">
        <f t="shared" si="5"/>
        <v>8650.9477577438756</v>
      </c>
      <c r="Y30" s="48">
        <v>1.2948</v>
      </c>
    </row>
    <row r="31" spans="2:25" x14ac:dyDescent="0.2">
      <c r="B31" s="47">
        <v>45596</v>
      </c>
      <c r="C31" s="46">
        <v>9426</v>
      </c>
      <c r="D31" s="45">
        <v>9427</v>
      </c>
      <c r="E31" s="44">
        <f t="shared" si="0"/>
        <v>9426.5</v>
      </c>
      <c r="F31" s="46">
        <v>9556</v>
      </c>
      <c r="G31" s="45">
        <v>9557</v>
      </c>
      <c r="H31" s="44">
        <f t="shared" si="1"/>
        <v>9556.5</v>
      </c>
      <c r="I31" s="46">
        <v>9825</v>
      </c>
      <c r="J31" s="45">
        <v>9835</v>
      </c>
      <c r="K31" s="44">
        <f t="shared" si="2"/>
        <v>9830</v>
      </c>
      <c r="L31" s="46">
        <v>9940</v>
      </c>
      <c r="M31" s="45">
        <v>9950</v>
      </c>
      <c r="N31" s="44">
        <f t="shared" si="3"/>
        <v>9945</v>
      </c>
      <c r="O31" s="46">
        <v>9945</v>
      </c>
      <c r="P31" s="45">
        <v>9955</v>
      </c>
      <c r="Q31" s="44">
        <f t="shared" si="4"/>
        <v>9950</v>
      </c>
      <c r="R31" s="52">
        <v>9427</v>
      </c>
      <c r="S31" s="51">
        <v>1.2979000000000001</v>
      </c>
      <c r="T31" s="51">
        <v>1.0880000000000001</v>
      </c>
      <c r="U31" s="50">
        <v>152.69999999999999</v>
      </c>
      <c r="V31" s="43">
        <v>7263.27</v>
      </c>
      <c r="W31" s="43">
        <v>7365.7</v>
      </c>
      <c r="X31" s="49">
        <f t="shared" si="5"/>
        <v>8664.5220588235279</v>
      </c>
      <c r="Y31" s="48">
        <v>1.2975000000000001</v>
      </c>
    </row>
    <row r="32" spans="2:25" s="10" customFormat="1" x14ac:dyDescent="0.2">
      <c r="B32" s="42" t="s">
        <v>11</v>
      </c>
      <c r="C32" s="41">
        <f>ROUND(AVERAGE(C9:C31),2)</f>
        <v>9538.35</v>
      </c>
      <c r="D32" s="40">
        <f>ROUND(AVERAGE(D9:D31),2)</f>
        <v>9539.24</v>
      </c>
      <c r="E32" s="39">
        <f>ROUND(AVERAGE(C32:D32),2)</f>
        <v>9538.7999999999993</v>
      </c>
      <c r="F32" s="41">
        <f>ROUND(AVERAGE(F9:F31),2)</f>
        <v>9678.7999999999993</v>
      </c>
      <c r="G32" s="40">
        <f>ROUND(AVERAGE(G9:G31),2)</f>
        <v>9680.7199999999993</v>
      </c>
      <c r="H32" s="39">
        <f>ROUND(AVERAGE(F32:G32),2)</f>
        <v>9679.76</v>
      </c>
      <c r="I32" s="41">
        <f>ROUND(AVERAGE(I9:I31),2)</f>
        <v>9965.43</v>
      </c>
      <c r="J32" s="40">
        <f>ROUND(AVERAGE(J9:J31),2)</f>
        <v>9975.43</v>
      </c>
      <c r="K32" s="39">
        <f>ROUND(AVERAGE(I32:J32),2)</f>
        <v>9970.43</v>
      </c>
      <c r="L32" s="41">
        <f>ROUND(AVERAGE(L9:L31),2)</f>
        <v>10088.700000000001</v>
      </c>
      <c r="M32" s="40">
        <f>ROUND(AVERAGE(M9:M31),2)</f>
        <v>10098.700000000001</v>
      </c>
      <c r="N32" s="39">
        <f>ROUND(AVERAGE(L32:M32),2)</f>
        <v>10093.700000000001</v>
      </c>
      <c r="O32" s="41">
        <f>ROUND(AVERAGE(O9:O31),2)</f>
        <v>10103.48</v>
      </c>
      <c r="P32" s="40">
        <f>ROUND(AVERAGE(P9:P31),2)</f>
        <v>10113.48</v>
      </c>
      <c r="Q32" s="39">
        <f>ROUND(AVERAGE(O32:P32),2)</f>
        <v>10108.48</v>
      </c>
      <c r="R32" s="38">
        <f>ROUND(AVERAGE(R9:R31),2)</f>
        <v>9539.24</v>
      </c>
      <c r="S32" s="37">
        <f>ROUND(AVERAGE(S9:S31),4)</f>
        <v>1.3057000000000001</v>
      </c>
      <c r="T32" s="36">
        <f>ROUND(AVERAGE(T9:T31),4)</f>
        <v>1.0904</v>
      </c>
      <c r="U32" s="175">
        <f>ROUND(AVERAGE(U9:U31),2)</f>
        <v>149.66999999999999</v>
      </c>
      <c r="V32" s="35">
        <f>AVERAGE(V9:V31)</f>
        <v>7305.3921739130428</v>
      </c>
      <c r="W32" s="35">
        <f>AVERAGE(W9:W31)</f>
        <v>7414.6560869565228</v>
      </c>
      <c r="X32" s="35">
        <f>AVERAGE(X9:X31)</f>
        <v>8748.0431458219828</v>
      </c>
      <c r="Y32" s="34">
        <f>AVERAGE(Y9:Y31)</f>
        <v>1.3055608695652177</v>
      </c>
    </row>
    <row r="33" spans="2:25" s="5" customFormat="1" x14ac:dyDescent="0.2">
      <c r="B33" s="33" t="s">
        <v>12</v>
      </c>
      <c r="C33" s="32">
        <f t="shared" ref="C33:Y33" si="6">MAX(C9:C31)</f>
        <v>9882</v>
      </c>
      <c r="D33" s="31">
        <f t="shared" si="6"/>
        <v>9882.5</v>
      </c>
      <c r="E33" s="30">
        <f t="shared" si="6"/>
        <v>9882.25</v>
      </c>
      <c r="F33" s="32">
        <f t="shared" si="6"/>
        <v>10023</v>
      </c>
      <c r="G33" s="31">
        <f t="shared" si="6"/>
        <v>10024</v>
      </c>
      <c r="H33" s="30">
        <f t="shared" si="6"/>
        <v>10023.5</v>
      </c>
      <c r="I33" s="32">
        <f t="shared" si="6"/>
        <v>10250</v>
      </c>
      <c r="J33" s="31">
        <f t="shared" si="6"/>
        <v>10260</v>
      </c>
      <c r="K33" s="30">
        <f t="shared" si="6"/>
        <v>10255</v>
      </c>
      <c r="L33" s="32">
        <f t="shared" si="6"/>
        <v>10350</v>
      </c>
      <c r="M33" s="31">
        <f t="shared" si="6"/>
        <v>10360</v>
      </c>
      <c r="N33" s="30">
        <f t="shared" si="6"/>
        <v>10355</v>
      </c>
      <c r="O33" s="32">
        <f t="shared" si="6"/>
        <v>10350</v>
      </c>
      <c r="P33" s="31">
        <f t="shared" si="6"/>
        <v>10360</v>
      </c>
      <c r="Q33" s="30">
        <f t="shared" si="6"/>
        <v>10355</v>
      </c>
      <c r="R33" s="29">
        <f t="shared" si="6"/>
        <v>9882.5</v>
      </c>
      <c r="S33" s="28">
        <f t="shared" si="6"/>
        <v>1.3321000000000001</v>
      </c>
      <c r="T33" s="27">
        <f t="shared" si="6"/>
        <v>1.1084000000000001</v>
      </c>
      <c r="U33" s="26">
        <f t="shared" si="6"/>
        <v>153.77000000000001</v>
      </c>
      <c r="V33" s="25">
        <f t="shared" si="6"/>
        <v>7503.82</v>
      </c>
      <c r="W33" s="25">
        <f t="shared" si="6"/>
        <v>7617.15</v>
      </c>
      <c r="X33" s="25">
        <f t="shared" si="6"/>
        <v>8941.9748588085258</v>
      </c>
      <c r="Y33" s="24">
        <f t="shared" si="6"/>
        <v>1.3318000000000001</v>
      </c>
    </row>
    <row r="34" spans="2:25" s="5" customFormat="1" ht="13.5" thickBot="1" x14ac:dyDescent="0.25">
      <c r="B34" s="23" t="s">
        <v>13</v>
      </c>
      <c r="C34" s="22">
        <f t="shared" ref="C34:Y34" si="7">MIN(C9:C31)</f>
        <v>9355</v>
      </c>
      <c r="D34" s="21">
        <f t="shared" si="7"/>
        <v>9356</v>
      </c>
      <c r="E34" s="20">
        <f t="shared" si="7"/>
        <v>9355.5</v>
      </c>
      <c r="F34" s="22">
        <f t="shared" si="7"/>
        <v>9500</v>
      </c>
      <c r="G34" s="21">
        <f t="shared" si="7"/>
        <v>9505</v>
      </c>
      <c r="H34" s="20">
        <f t="shared" si="7"/>
        <v>9502.5</v>
      </c>
      <c r="I34" s="22">
        <f t="shared" si="7"/>
        <v>9785</v>
      </c>
      <c r="J34" s="21">
        <f t="shared" si="7"/>
        <v>9795</v>
      </c>
      <c r="K34" s="20">
        <f t="shared" si="7"/>
        <v>9790</v>
      </c>
      <c r="L34" s="22">
        <f t="shared" si="7"/>
        <v>9900</v>
      </c>
      <c r="M34" s="21">
        <f t="shared" si="7"/>
        <v>9910</v>
      </c>
      <c r="N34" s="20">
        <f t="shared" si="7"/>
        <v>9905</v>
      </c>
      <c r="O34" s="22">
        <f t="shared" si="7"/>
        <v>9920</v>
      </c>
      <c r="P34" s="21">
        <f t="shared" si="7"/>
        <v>9930</v>
      </c>
      <c r="Q34" s="20">
        <f t="shared" si="7"/>
        <v>9925</v>
      </c>
      <c r="R34" s="19">
        <f t="shared" si="7"/>
        <v>9356</v>
      </c>
      <c r="S34" s="18">
        <f t="shared" si="7"/>
        <v>1.2949999999999999</v>
      </c>
      <c r="T34" s="17">
        <f t="shared" si="7"/>
        <v>1.0764</v>
      </c>
      <c r="U34" s="16">
        <f t="shared" si="7"/>
        <v>143.76</v>
      </c>
      <c r="V34" s="15">
        <f t="shared" si="7"/>
        <v>7189.34</v>
      </c>
      <c r="W34" s="15">
        <f t="shared" si="7"/>
        <v>7299.63</v>
      </c>
      <c r="X34" s="15">
        <f t="shared" si="7"/>
        <v>8623.647037240873</v>
      </c>
      <c r="Y34" s="14">
        <f t="shared" si="7"/>
        <v>1.2948</v>
      </c>
    </row>
    <row r="36" spans="2:25" x14ac:dyDescent="0.2">
      <c r="B36" s="7" t="s">
        <v>14</v>
      </c>
      <c r="C36" s="9"/>
      <c r="D36" s="9"/>
      <c r="E36" s="8"/>
      <c r="F36" s="9"/>
      <c r="G36" s="9"/>
      <c r="H36" s="8"/>
      <c r="I36" s="9"/>
      <c r="J36" s="9"/>
      <c r="K36" s="8"/>
      <c r="L36" s="9"/>
      <c r="M36" s="9"/>
      <c r="N36" s="8"/>
    </row>
    <row r="37" spans="2:25" x14ac:dyDescent="0.2">
      <c r="B37" s="7" t="s">
        <v>15</v>
      </c>
      <c r="C37" s="9"/>
      <c r="D37" s="9"/>
      <c r="E37" s="8"/>
      <c r="F37" s="9"/>
      <c r="G37" s="9"/>
      <c r="H37" s="8"/>
      <c r="I37" s="9"/>
      <c r="J37" s="9"/>
      <c r="K37" s="8"/>
      <c r="L37" s="9"/>
      <c r="M37" s="9"/>
      <c r="N37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J36"/>
  <sheetViews>
    <sheetView workbookViewId="0"/>
  </sheetViews>
  <sheetFormatPr defaultRowHeight="12.75" x14ac:dyDescent="0.2"/>
  <cols>
    <col min="3" max="3" width="12.140625" customWidth="1"/>
    <col min="4" max="4" width="19.7109375" customWidth="1"/>
    <col min="6" max="6" width="12.140625" customWidth="1"/>
    <col min="7" max="7" width="19.7109375" customWidth="1"/>
    <col min="9" max="9" width="12.140625" customWidth="1"/>
    <col min="10" max="10" width="19.7109375" customWidth="1"/>
  </cols>
  <sheetData>
    <row r="2" spans="2:10" x14ac:dyDescent="0.2">
      <c r="B2" s="76" t="s">
        <v>39</v>
      </c>
    </row>
    <row r="3" spans="2:10" ht="13.5" thickBot="1" x14ac:dyDescent="0.25"/>
    <row r="4" spans="2:10" x14ac:dyDescent="0.2">
      <c r="C4" s="189" t="s">
        <v>38</v>
      </c>
      <c r="D4" s="190"/>
      <c r="F4" s="189" t="s">
        <v>37</v>
      </c>
      <c r="G4" s="190"/>
      <c r="I4" s="189" t="s">
        <v>36</v>
      </c>
      <c r="J4" s="190"/>
    </row>
    <row r="5" spans="2:10" x14ac:dyDescent="0.2">
      <c r="C5" s="75">
        <v>45596</v>
      </c>
      <c r="D5" s="74"/>
      <c r="F5" s="75">
        <v>45596</v>
      </c>
      <c r="G5" s="74"/>
      <c r="I5" s="75">
        <v>45596</v>
      </c>
      <c r="J5" s="74"/>
    </row>
    <row r="6" spans="2:10" x14ac:dyDescent="0.2">
      <c r="C6" s="73"/>
      <c r="D6" s="72" t="s">
        <v>35</v>
      </c>
      <c r="F6" s="73"/>
      <c r="G6" s="72" t="s">
        <v>35</v>
      </c>
      <c r="I6" s="73"/>
      <c r="J6" s="72" t="s">
        <v>35</v>
      </c>
    </row>
    <row r="7" spans="2:10" x14ac:dyDescent="0.2">
      <c r="C7" s="71"/>
      <c r="D7" s="70"/>
      <c r="F7" s="71"/>
      <c r="G7" s="70"/>
      <c r="I7" s="71"/>
      <c r="J7" s="70"/>
    </row>
    <row r="8" spans="2:10" x14ac:dyDescent="0.2">
      <c r="C8" s="69">
        <v>45566</v>
      </c>
      <c r="D8" s="68">
        <v>9900.82</v>
      </c>
      <c r="F8" s="69">
        <f t="shared" ref="F8:F30" si="0">C8</f>
        <v>45566</v>
      </c>
      <c r="G8" s="68">
        <v>2622.89</v>
      </c>
      <c r="I8" s="69">
        <f t="shared" ref="I8:I30" si="1">C8</f>
        <v>45566</v>
      </c>
      <c r="J8" s="68">
        <v>3121.66</v>
      </c>
    </row>
    <row r="9" spans="2:10" x14ac:dyDescent="0.2">
      <c r="C9" s="69">
        <v>45567</v>
      </c>
      <c r="D9" s="68">
        <v>9951.76</v>
      </c>
      <c r="F9" s="69">
        <f t="shared" si="0"/>
        <v>45567</v>
      </c>
      <c r="G9" s="68">
        <v>2650.4</v>
      </c>
      <c r="I9" s="69">
        <f t="shared" si="1"/>
        <v>45567</v>
      </c>
      <c r="J9" s="68">
        <v>3155.99</v>
      </c>
    </row>
    <row r="10" spans="2:10" x14ac:dyDescent="0.2">
      <c r="C10" s="69">
        <v>45568</v>
      </c>
      <c r="D10" s="68">
        <v>10107.25</v>
      </c>
      <c r="F10" s="69">
        <f t="shared" si="0"/>
        <v>45568</v>
      </c>
      <c r="G10" s="68">
        <v>2689.5</v>
      </c>
      <c r="I10" s="69">
        <f t="shared" si="1"/>
        <v>45568</v>
      </c>
      <c r="J10" s="68">
        <v>3202.65</v>
      </c>
    </row>
    <row r="11" spans="2:10" x14ac:dyDescent="0.2">
      <c r="C11" s="69">
        <v>45569</v>
      </c>
      <c r="D11" s="68">
        <v>9898.94</v>
      </c>
      <c r="F11" s="69">
        <f t="shared" si="0"/>
        <v>45569</v>
      </c>
      <c r="G11" s="68">
        <v>2643.92</v>
      </c>
      <c r="I11" s="69">
        <f t="shared" si="1"/>
        <v>45569</v>
      </c>
      <c r="J11" s="68">
        <v>3135.82</v>
      </c>
    </row>
    <row r="12" spans="2:10" x14ac:dyDescent="0.2">
      <c r="C12" s="69">
        <v>45572</v>
      </c>
      <c r="D12" s="68">
        <v>9934.01</v>
      </c>
      <c r="F12" s="69">
        <f t="shared" si="0"/>
        <v>45572</v>
      </c>
      <c r="G12" s="68">
        <v>2657.53</v>
      </c>
      <c r="I12" s="69">
        <f t="shared" si="1"/>
        <v>45572</v>
      </c>
      <c r="J12" s="68">
        <v>3166.7</v>
      </c>
    </row>
    <row r="13" spans="2:10" x14ac:dyDescent="0.2">
      <c r="C13" s="69">
        <v>45573</v>
      </c>
      <c r="D13" s="68">
        <v>9765.01</v>
      </c>
      <c r="F13" s="69">
        <f t="shared" si="0"/>
        <v>45573</v>
      </c>
      <c r="G13" s="68">
        <v>2591.3000000000002</v>
      </c>
      <c r="I13" s="69">
        <f t="shared" si="1"/>
        <v>45573</v>
      </c>
      <c r="J13" s="68">
        <v>3112.78</v>
      </c>
    </row>
    <row r="14" spans="2:10" x14ac:dyDescent="0.2">
      <c r="C14" s="69">
        <v>45574</v>
      </c>
      <c r="D14" s="68">
        <v>9774.68</v>
      </c>
      <c r="F14" s="69">
        <f t="shared" si="0"/>
        <v>45574</v>
      </c>
      <c r="G14" s="68">
        <v>2563.83</v>
      </c>
      <c r="I14" s="69">
        <f t="shared" si="1"/>
        <v>45574</v>
      </c>
      <c r="J14" s="68">
        <v>3066.39</v>
      </c>
    </row>
    <row r="15" spans="2:10" x14ac:dyDescent="0.2">
      <c r="C15" s="69">
        <v>45575</v>
      </c>
      <c r="D15" s="68">
        <v>9677.69</v>
      </c>
      <c r="F15" s="69">
        <f t="shared" si="0"/>
        <v>45575</v>
      </c>
      <c r="G15" s="68">
        <v>2544.34</v>
      </c>
      <c r="I15" s="69">
        <f t="shared" si="1"/>
        <v>45575</v>
      </c>
      <c r="J15" s="68">
        <v>3009.17</v>
      </c>
    </row>
    <row r="16" spans="2:10" x14ac:dyDescent="0.2">
      <c r="C16" s="69">
        <v>45576</v>
      </c>
      <c r="D16" s="68">
        <v>9713.1</v>
      </c>
      <c r="F16" s="69">
        <f t="shared" si="0"/>
        <v>45576</v>
      </c>
      <c r="G16" s="68">
        <v>2614.38</v>
      </c>
      <c r="I16" s="69">
        <f t="shared" si="1"/>
        <v>45576</v>
      </c>
      <c r="J16" s="68">
        <v>3094.61</v>
      </c>
    </row>
    <row r="17" spans="2:10" x14ac:dyDescent="0.2">
      <c r="C17" s="69">
        <v>45579</v>
      </c>
      <c r="D17" s="68">
        <v>9752.98</v>
      </c>
      <c r="F17" s="69">
        <f t="shared" si="0"/>
        <v>45579</v>
      </c>
      <c r="G17" s="68">
        <v>2622.76</v>
      </c>
      <c r="I17" s="69">
        <f t="shared" si="1"/>
        <v>45579</v>
      </c>
      <c r="J17" s="68">
        <v>3110.99</v>
      </c>
    </row>
    <row r="18" spans="2:10" x14ac:dyDescent="0.2">
      <c r="C18" s="69">
        <v>45580</v>
      </c>
      <c r="D18" s="68">
        <v>9569.6</v>
      </c>
      <c r="F18" s="69">
        <f t="shared" si="0"/>
        <v>45580</v>
      </c>
      <c r="G18" s="68">
        <v>2564.5700000000002</v>
      </c>
      <c r="I18" s="69">
        <f t="shared" si="1"/>
        <v>45580</v>
      </c>
      <c r="J18" s="68">
        <v>3045.04</v>
      </c>
    </row>
    <row r="19" spans="2:10" x14ac:dyDescent="0.2">
      <c r="C19" s="69">
        <v>45581</v>
      </c>
      <c r="D19" s="68">
        <v>9573.24</v>
      </c>
      <c r="F19" s="69">
        <f t="shared" si="0"/>
        <v>45581</v>
      </c>
      <c r="G19" s="68">
        <v>2576.8000000000002</v>
      </c>
      <c r="I19" s="69">
        <f t="shared" si="1"/>
        <v>45581</v>
      </c>
      <c r="J19" s="68">
        <v>3080.88</v>
      </c>
    </row>
    <row r="20" spans="2:10" x14ac:dyDescent="0.2">
      <c r="C20" s="69">
        <v>45582</v>
      </c>
      <c r="D20" s="68">
        <v>9481.6299999999992</v>
      </c>
      <c r="F20" s="69">
        <f t="shared" si="0"/>
        <v>45582</v>
      </c>
      <c r="G20" s="68">
        <v>2549.0700000000002</v>
      </c>
      <c r="I20" s="69">
        <f t="shared" si="1"/>
        <v>45582</v>
      </c>
      <c r="J20" s="68">
        <v>2997.48</v>
      </c>
    </row>
    <row r="21" spans="2:10" x14ac:dyDescent="0.2">
      <c r="C21" s="69">
        <v>45583</v>
      </c>
      <c r="D21" s="68">
        <v>9609.3799999999992</v>
      </c>
      <c r="F21" s="69">
        <f t="shared" si="0"/>
        <v>45583</v>
      </c>
      <c r="G21" s="68">
        <v>2574.59</v>
      </c>
      <c r="I21" s="69">
        <f t="shared" si="1"/>
        <v>45583</v>
      </c>
      <c r="J21" s="68">
        <v>3065.74</v>
      </c>
    </row>
    <row r="22" spans="2:10" x14ac:dyDescent="0.2">
      <c r="C22" s="69">
        <v>45586</v>
      </c>
      <c r="D22" s="68">
        <v>9704.64</v>
      </c>
      <c r="F22" s="69">
        <f t="shared" si="0"/>
        <v>45586</v>
      </c>
      <c r="G22" s="68">
        <v>2644.44</v>
      </c>
      <c r="I22" s="69">
        <f t="shared" si="1"/>
        <v>45586</v>
      </c>
      <c r="J22" s="68">
        <v>3122.12</v>
      </c>
    </row>
    <row r="23" spans="2:10" x14ac:dyDescent="0.2">
      <c r="C23" s="69">
        <v>45587</v>
      </c>
      <c r="D23" s="68">
        <v>9627.6200000000008</v>
      </c>
      <c r="F23" s="69">
        <f t="shared" si="0"/>
        <v>45587</v>
      </c>
      <c r="G23" s="68">
        <v>2610.61</v>
      </c>
      <c r="I23" s="69">
        <f t="shared" si="1"/>
        <v>45587</v>
      </c>
      <c r="J23" s="68">
        <v>3095.33</v>
      </c>
    </row>
    <row r="24" spans="2:10" x14ac:dyDescent="0.2">
      <c r="C24" s="69">
        <v>45588</v>
      </c>
      <c r="D24" s="68">
        <v>9561.1299999999992</v>
      </c>
      <c r="F24" s="69">
        <f t="shared" si="0"/>
        <v>45588</v>
      </c>
      <c r="G24" s="68">
        <v>2648.75</v>
      </c>
      <c r="I24" s="69">
        <f t="shared" si="1"/>
        <v>45588</v>
      </c>
      <c r="J24" s="68">
        <v>3144.73</v>
      </c>
    </row>
    <row r="25" spans="2:10" x14ac:dyDescent="0.2">
      <c r="C25" s="69">
        <v>45589</v>
      </c>
      <c r="D25" s="68">
        <v>9605.0499999999993</v>
      </c>
      <c r="F25" s="69">
        <f t="shared" si="0"/>
        <v>45589</v>
      </c>
      <c r="G25" s="68">
        <v>2705.68</v>
      </c>
      <c r="I25" s="69">
        <f t="shared" si="1"/>
        <v>45589</v>
      </c>
      <c r="J25" s="68">
        <v>3257.14</v>
      </c>
    </row>
    <row r="26" spans="2:10" x14ac:dyDescent="0.2">
      <c r="C26" s="69">
        <v>45590</v>
      </c>
      <c r="D26" s="68">
        <v>9525.5499999999993</v>
      </c>
      <c r="F26" s="69">
        <f t="shared" si="0"/>
        <v>45590</v>
      </c>
      <c r="G26" s="68">
        <v>2610.13</v>
      </c>
      <c r="I26" s="69">
        <f t="shared" si="1"/>
        <v>45590</v>
      </c>
      <c r="J26" s="68">
        <v>3106.74</v>
      </c>
    </row>
    <row r="27" spans="2:10" x14ac:dyDescent="0.2">
      <c r="C27" s="69">
        <v>45593</v>
      </c>
      <c r="D27" s="68">
        <v>9582.1</v>
      </c>
      <c r="F27" s="69">
        <f t="shared" si="0"/>
        <v>45593</v>
      </c>
      <c r="G27" s="68">
        <v>2663.4</v>
      </c>
      <c r="I27" s="69">
        <f t="shared" si="1"/>
        <v>45593</v>
      </c>
      <c r="J27" s="68">
        <v>3081.9</v>
      </c>
    </row>
    <row r="28" spans="2:10" x14ac:dyDescent="0.2">
      <c r="C28" s="69">
        <v>45594</v>
      </c>
      <c r="D28" s="68">
        <v>9519</v>
      </c>
      <c r="F28" s="69">
        <f t="shared" si="0"/>
        <v>45594</v>
      </c>
      <c r="G28" s="68">
        <v>2637.28</v>
      </c>
      <c r="I28" s="69">
        <f t="shared" si="1"/>
        <v>45594</v>
      </c>
      <c r="J28" s="68">
        <v>3115.98</v>
      </c>
    </row>
    <row r="29" spans="2:10" x14ac:dyDescent="0.2">
      <c r="C29" s="69">
        <v>45595</v>
      </c>
      <c r="D29" s="68">
        <v>9566.2099999999991</v>
      </c>
      <c r="F29" s="69">
        <f t="shared" si="0"/>
        <v>45595</v>
      </c>
      <c r="G29" s="68">
        <v>2668</v>
      </c>
      <c r="I29" s="69">
        <f t="shared" si="1"/>
        <v>45595</v>
      </c>
      <c r="J29" s="68">
        <v>3121.32</v>
      </c>
    </row>
    <row r="30" spans="2:10" ht="13.5" thickBot="1" x14ac:dyDescent="0.25">
      <c r="C30" s="69">
        <v>45596</v>
      </c>
      <c r="D30" s="68">
        <v>9552.73</v>
      </c>
      <c r="F30" s="69">
        <f t="shared" si="0"/>
        <v>45596</v>
      </c>
      <c r="G30" s="68">
        <v>2619.19</v>
      </c>
      <c r="I30" s="69">
        <f t="shared" si="1"/>
        <v>45596</v>
      </c>
      <c r="J30" s="68">
        <v>3105.76</v>
      </c>
    </row>
    <row r="31" spans="2:10" x14ac:dyDescent="0.2">
      <c r="B31" s="5"/>
      <c r="C31" s="67" t="s">
        <v>11</v>
      </c>
      <c r="D31" s="66">
        <f>ROUND(AVERAGE(D8:D30),2)</f>
        <v>9693.66</v>
      </c>
      <c r="F31" s="67" t="s">
        <v>11</v>
      </c>
      <c r="G31" s="66">
        <f>ROUND(AVERAGE(G8:G30),2)</f>
        <v>2620.58</v>
      </c>
      <c r="I31" s="67" t="s">
        <v>11</v>
      </c>
      <c r="J31" s="66">
        <f>ROUND(AVERAGE(J8:J30),2)</f>
        <v>3109.43</v>
      </c>
    </row>
    <row r="32" spans="2:10" x14ac:dyDescent="0.2">
      <c r="B32" s="5"/>
      <c r="C32" s="65" t="s">
        <v>12</v>
      </c>
      <c r="D32" s="64">
        <f>MAX(D8:D30)</f>
        <v>10107.25</v>
      </c>
      <c r="F32" s="65" t="s">
        <v>12</v>
      </c>
      <c r="G32" s="64">
        <f>MAX(G8:G30)</f>
        <v>2705.68</v>
      </c>
      <c r="I32" s="65" t="s">
        <v>12</v>
      </c>
      <c r="J32" s="64">
        <f>MAX(J8:J30)</f>
        <v>3257.14</v>
      </c>
    </row>
    <row r="33" spans="2:10" x14ac:dyDescent="0.2">
      <c r="B33" s="5"/>
      <c r="C33" s="63" t="s">
        <v>13</v>
      </c>
      <c r="D33" s="62">
        <f>MIN(D8:D30)</f>
        <v>9481.6299999999992</v>
      </c>
      <c r="F33" s="63" t="s">
        <v>13</v>
      </c>
      <c r="G33" s="62">
        <f>MIN(G8:G30)</f>
        <v>2544.34</v>
      </c>
      <c r="I33" s="63" t="s">
        <v>13</v>
      </c>
      <c r="J33" s="62">
        <f>MIN(J8:J30)</f>
        <v>2997.48</v>
      </c>
    </row>
    <row r="36" spans="2:10" x14ac:dyDescent="0.2">
      <c r="B36" t="s">
        <v>34</v>
      </c>
    </row>
  </sheetData>
  <mergeCells count="3">
    <mergeCell ref="C4:D4"/>
    <mergeCell ref="F4:G4"/>
    <mergeCell ref="I4:J4"/>
  </mergeCells>
  <phoneticPr fontId="7" type="noConversion"/>
  <pageMargins left="0.75" right="0.75" top="1" bottom="1" header="0.5" footer="0.5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I25"/>
  <sheetViews>
    <sheetView workbookViewId="0"/>
  </sheetViews>
  <sheetFormatPr defaultRowHeight="12.75" x14ac:dyDescent="0.2"/>
  <cols>
    <col min="1" max="1" width="9.140625" style="135"/>
    <col min="2" max="2" width="15.5703125" style="135" customWidth="1"/>
    <col min="3" max="10" width="12.7109375" style="135" customWidth="1"/>
    <col min="11" max="16384" width="9.140625" style="135"/>
  </cols>
  <sheetData>
    <row r="3" spans="2:9" ht="15.75" x14ac:dyDescent="0.25">
      <c r="B3" s="174" t="s">
        <v>94</v>
      </c>
      <c r="C3" s="147"/>
      <c r="D3" s="173"/>
      <c r="G3" s="159"/>
      <c r="H3" s="159"/>
      <c r="I3" s="172"/>
    </row>
    <row r="4" spans="2:9" x14ac:dyDescent="0.2">
      <c r="B4" s="171" t="s">
        <v>93</v>
      </c>
      <c r="C4" s="170"/>
      <c r="D4" s="169"/>
      <c r="G4" s="168"/>
      <c r="H4" s="167"/>
      <c r="I4" s="159"/>
    </row>
    <row r="5" spans="2:9" x14ac:dyDescent="0.2">
      <c r="B5" s="166" t="s">
        <v>95</v>
      </c>
      <c r="C5" s="147"/>
      <c r="D5" s="165"/>
      <c r="G5" s="164"/>
      <c r="H5" s="159"/>
      <c r="I5" s="147"/>
    </row>
    <row r="6" spans="2:9" x14ac:dyDescent="0.2">
      <c r="B6" s="147"/>
      <c r="C6" s="147"/>
      <c r="D6" s="147"/>
      <c r="E6" s="147"/>
      <c r="F6" s="147"/>
      <c r="G6" s="147"/>
      <c r="H6" s="147"/>
      <c r="I6" s="147"/>
    </row>
    <row r="7" spans="2:9" x14ac:dyDescent="0.2">
      <c r="B7" s="158"/>
      <c r="C7" s="163" t="s">
        <v>92</v>
      </c>
      <c r="D7" s="163" t="s">
        <v>92</v>
      </c>
      <c r="E7" s="163" t="s">
        <v>92</v>
      </c>
    </row>
    <row r="8" spans="2:9" x14ac:dyDescent="0.2">
      <c r="B8" s="161"/>
      <c r="C8" s="162" t="s">
        <v>55</v>
      </c>
      <c r="D8" s="162" t="s">
        <v>82</v>
      </c>
      <c r="E8" s="162" t="s">
        <v>80</v>
      </c>
    </row>
    <row r="9" spans="2:9" x14ac:dyDescent="0.2">
      <c r="B9" s="161"/>
      <c r="C9" s="160" t="s">
        <v>79</v>
      </c>
      <c r="D9" s="160" t="s">
        <v>79</v>
      </c>
      <c r="E9" s="160" t="s">
        <v>79</v>
      </c>
    </row>
    <row r="10" spans="2:9" x14ac:dyDescent="0.2">
      <c r="B10" s="158"/>
      <c r="C10" s="157"/>
      <c r="D10" s="157"/>
      <c r="E10" s="157"/>
    </row>
    <row r="11" spans="2:9" x14ac:dyDescent="0.2">
      <c r="B11" s="156" t="s">
        <v>91</v>
      </c>
      <c r="C11" s="155">
        <f>ABR!D31</f>
        <v>9693.66</v>
      </c>
      <c r="D11" s="155">
        <f>ABR!G31</f>
        <v>2620.58</v>
      </c>
      <c r="E11" s="155">
        <f>ABR!J31</f>
        <v>3109.43</v>
      </c>
    </row>
    <row r="15" spans="2:9" x14ac:dyDescent="0.2">
      <c r="B15" s="153" t="s">
        <v>48</v>
      </c>
      <c r="C15" s="154"/>
    </row>
    <row r="16" spans="2:9" x14ac:dyDescent="0.2">
      <c r="B16" s="153" t="s">
        <v>46</v>
      </c>
      <c r="C16" s="152"/>
    </row>
    <row r="17" spans="2:9" x14ac:dyDescent="0.2">
      <c r="B17" s="151" t="s">
        <v>10</v>
      </c>
      <c r="C17" s="149">
        <f>'Averages Inc. Euro Eq'!F66</f>
        <v>1.3057000000000001</v>
      </c>
    </row>
    <row r="18" spans="2:9" x14ac:dyDescent="0.2">
      <c r="B18" s="151" t="s">
        <v>43</v>
      </c>
      <c r="C18" s="150">
        <f>'Averages Inc. Euro Eq'!F67</f>
        <v>149.66999999999999</v>
      </c>
    </row>
    <row r="19" spans="2:9" x14ac:dyDescent="0.2">
      <c r="B19" s="151" t="s">
        <v>41</v>
      </c>
      <c r="C19" s="149">
        <f>'Averages Inc. Euro Eq'!F68</f>
        <v>1.0904</v>
      </c>
    </row>
    <row r="21" spans="2:9" x14ac:dyDescent="0.2">
      <c r="B21" s="148" t="s">
        <v>40</v>
      </c>
    </row>
    <row r="24" spans="2:9" x14ac:dyDescent="0.2">
      <c r="B24" s="146" t="s">
        <v>14</v>
      </c>
      <c r="C24" s="145"/>
      <c r="D24" s="144"/>
      <c r="E24" s="143"/>
      <c r="F24" s="142"/>
      <c r="G24" s="141"/>
      <c r="H24" s="140"/>
      <c r="I24" s="139"/>
    </row>
    <row r="25" spans="2:9" x14ac:dyDescent="0.2">
      <c r="B25" s="138" t="s">
        <v>96</v>
      </c>
      <c r="C25" s="137"/>
      <c r="D25" s="137"/>
      <c r="E25" s="137"/>
      <c r="F25" s="137"/>
      <c r="G25" s="137"/>
      <c r="H25" s="137"/>
      <c r="I25" s="136"/>
    </row>
  </sheetData>
  <phoneticPr fontId="7" type="noConversion"/>
  <pageMargins left="0.75" right="0.75" top="1" bottom="1" header="0.5" footer="0.5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5:M71"/>
  <sheetViews>
    <sheetView workbookViewId="0"/>
  </sheetViews>
  <sheetFormatPr defaultRowHeight="12.75" x14ac:dyDescent="0.2"/>
  <cols>
    <col min="2" max="2" width="27.28515625" customWidth="1"/>
    <col min="3" max="17" width="16.28515625" customWidth="1"/>
  </cols>
  <sheetData>
    <row r="5" spans="2:13" ht="15.75" x14ac:dyDescent="0.25">
      <c r="B5" s="134"/>
      <c r="C5" s="2"/>
      <c r="D5" s="133"/>
      <c r="F5" s="132" t="s">
        <v>90</v>
      </c>
      <c r="G5" s="128"/>
      <c r="H5" s="128"/>
      <c r="I5" s="131"/>
    </row>
    <row r="6" spans="2:13" x14ac:dyDescent="0.2">
      <c r="B6" s="130"/>
      <c r="C6" s="130"/>
      <c r="D6" s="76"/>
      <c r="F6" s="129" t="s">
        <v>89</v>
      </c>
      <c r="G6" s="128"/>
      <c r="H6" s="127"/>
      <c r="I6" s="119"/>
    </row>
    <row r="7" spans="2:13" x14ac:dyDescent="0.2">
      <c r="B7" s="2"/>
      <c r="C7" s="2"/>
      <c r="D7" s="126"/>
      <c r="F7" s="106" t="s">
        <v>95</v>
      </c>
      <c r="G7" s="125"/>
      <c r="H7" s="119"/>
      <c r="I7" s="2"/>
    </row>
    <row r="8" spans="2:13" ht="13.5" thickBot="1" x14ac:dyDescent="0.25"/>
    <row r="9" spans="2:13" x14ac:dyDescent="0.2">
      <c r="B9" s="124"/>
      <c r="C9" s="123" t="s">
        <v>88</v>
      </c>
      <c r="D9" s="122" t="s">
        <v>82</v>
      </c>
      <c r="E9" s="122" t="s">
        <v>55</v>
      </c>
      <c r="F9" s="122" t="s">
        <v>54</v>
      </c>
      <c r="G9" s="122" t="s">
        <v>53</v>
      </c>
      <c r="H9" s="122" t="s">
        <v>52</v>
      </c>
      <c r="I9" s="122" t="s">
        <v>87</v>
      </c>
      <c r="J9" s="122" t="s">
        <v>86</v>
      </c>
      <c r="K9" s="122" t="s">
        <v>85</v>
      </c>
      <c r="L9" s="122" t="s">
        <v>84</v>
      </c>
      <c r="M9" s="121" t="s">
        <v>83</v>
      </c>
    </row>
    <row r="10" spans="2:13" x14ac:dyDescent="0.2">
      <c r="B10" s="118"/>
      <c r="C10" s="120" t="s">
        <v>82</v>
      </c>
      <c r="D10" s="119" t="s">
        <v>81</v>
      </c>
      <c r="E10" s="119"/>
      <c r="F10" s="119"/>
      <c r="G10" s="119"/>
      <c r="H10" s="119"/>
      <c r="I10" s="119"/>
      <c r="J10" s="119"/>
      <c r="K10" s="119"/>
      <c r="L10" s="119"/>
      <c r="M10" s="3"/>
    </row>
    <row r="11" spans="2:13" x14ac:dyDescent="0.2">
      <c r="B11" s="118"/>
      <c r="C11" s="117" t="s">
        <v>79</v>
      </c>
      <c r="D11" s="117" t="s">
        <v>79</v>
      </c>
      <c r="E11" s="117" t="s">
        <v>79</v>
      </c>
      <c r="F11" s="117" t="s">
        <v>79</v>
      </c>
      <c r="G11" s="117" t="s">
        <v>79</v>
      </c>
      <c r="H11" s="117" t="s">
        <v>79</v>
      </c>
      <c r="I11" s="117" t="s">
        <v>79</v>
      </c>
      <c r="J11" s="117" t="s">
        <v>79</v>
      </c>
      <c r="K11" s="117" t="s">
        <v>79</v>
      </c>
      <c r="L11" s="117" t="s">
        <v>79</v>
      </c>
      <c r="M11" s="116" t="s">
        <v>79</v>
      </c>
    </row>
    <row r="12" spans="2:13" x14ac:dyDescent="0.2">
      <c r="B12" s="99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3"/>
    </row>
    <row r="13" spans="2:13" x14ac:dyDescent="0.2">
      <c r="B13" s="114" t="s">
        <v>78</v>
      </c>
      <c r="C13" s="113">
        <v>2597.46</v>
      </c>
      <c r="D13" s="113">
        <v>2212.48</v>
      </c>
      <c r="E13" s="113">
        <v>9538.35</v>
      </c>
      <c r="F13" s="113">
        <v>2034.52</v>
      </c>
      <c r="G13" s="113">
        <v>16794.57</v>
      </c>
      <c r="H13" s="113">
        <v>32186.09</v>
      </c>
      <c r="I13" s="113">
        <v>3102</v>
      </c>
      <c r="J13" s="113">
        <v>2440</v>
      </c>
      <c r="K13" s="113">
        <v>0.5</v>
      </c>
      <c r="L13" s="113">
        <v>23728.91</v>
      </c>
      <c r="M13" s="112">
        <v>0.5</v>
      </c>
    </row>
    <row r="14" spans="2:13" x14ac:dyDescent="0.2">
      <c r="B14" s="99" t="s">
        <v>77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3"/>
    </row>
    <row r="15" spans="2:13" x14ac:dyDescent="0.2">
      <c r="B15" s="114" t="s">
        <v>76</v>
      </c>
      <c r="C15" s="113">
        <v>2598.39</v>
      </c>
      <c r="D15" s="113">
        <v>2222.48</v>
      </c>
      <c r="E15" s="113">
        <v>9539.24</v>
      </c>
      <c r="F15" s="113">
        <v>2035.96</v>
      </c>
      <c r="G15" s="113">
        <v>16804.57</v>
      </c>
      <c r="H15" s="113">
        <v>32217.17</v>
      </c>
      <c r="I15" s="113">
        <v>3102.91</v>
      </c>
      <c r="J15" s="113">
        <v>2450</v>
      </c>
      <c r="K15" s="113">
        <v>1</v>
      </c>
      <c r="L15" s="113">
        <v>24228.91</v>
      </c>
      <c r="M15" s="112">
        <v>1</v>
      </c>
    </row>
    <row r="16" spans="2:13" x14ac:dyDescent="0.2">
      <c r="B16" s="99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3"/>
    </row>
    <row r="17" spans="2:13" x14ac:dyDescent="0.2">
      <c r="B17" s="114" t="s">
        <v>75</v>
      </c>
      <c r="C17" s="113">
        <v>2597.92</v>
      </c>
      <c r="D17" s="113">
        <v>2217.48</v>
      </c>
      <c r="E17" s="113">
        <v>9538.7900000000009</v>
      </c>
      <c r="F17" s="113">
        <v>2035.24</v>
      </c>
      <c r="G17" s="113">
        <v>16799.57</v>
      </c>
      <c r="H17" s="113">
        <v>32201.63</v>
      </c>
      <c r="I17" s="113">
        <v>3102.46</v>
      </c>
      <c r="J17" s="113">
        <v>2445</v>
      </c>
      <c r="K17" s="113">
        <v>0.75</v>
      </c>
      <c r="L17" s="113">
        <v>23978.91</v>
      </c>
      <c r="M17" s="112">
        <v>0.75</v>
      </c>
    </row>
    <row r="18" spans="2:13" x14ac:dyDescent="0.2">
      <c r="B18" s="99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3"/>
    </row>
    <row r="19" spans="2:13" x14ac:dyDescent="0.2">
      <c r="B19" s="114" t="s">
        <v>97</v>
      </c>
      <c r="C19" s="113">
        <v>2619.85</v>
      </c>
      <c r="D19" s="113">
        <v>2228.61</v>
      </c>
      <c r="E19" s="113">
        <v>9678.7999999999993</v>
      </c>
      <c r="F19" s="113">
        <v>2077.2399999999998</v>
      </c>
      <c r="G19" s="113">
        <v>17055</v>
      </c>
      <c r="H19" s="113">
        <v>32304.78</v>
      </c>
      <c r="I19" s="113">
        <v>3103.83</v>
      </c>
      <c r="J19" s="113">
        <v>2440</v>
      </c>
      <c r="K19" s="113">
        <v>0.5</v>
      </c>
      <c r="L19" s="113">
        <v>23800</v>
      </c>
      <c r="M19" s="112">
        <v>0.5</v>
      </c>
    </row>
    <row r="20" spans="2:13" x14ac:dyDescent="0.2">
      <c r="B20" s="99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3"/>
    </row>
    <row r="21" spans="2:13" x14ac:dyDescent="0.2">
      <c r="B21" s="114" t="s">
        <v>74</v>
      </c>
      <c r="C21" s="113">
        <v>2620.65</v>
      </c>
      <c r="D21" s="113">
        <v>2238.61</v>
      </c>
      <c r="E21" s="113">
        <v>9680.7199999999993</v>
      </c>
      <c r="F21" s="113">
        <v>2078.48</v>
      </c>
      <c r="G21" s="113">
        <v>17072.169999999998</v>
      </c>
      <c r="H21" s="113">
        <v>32332.39</v>
      </c>
      <c r="I21" s="113">
        <v>3105.33</v>
      </c>
      <c r="J21" s="113">
        <v>2450</v>
      </c>
      <c r="K21" s="113">
        <v>1</v>
      </c>
      <c r="L21" s="113">
        <v>24300</v>
      </c>
      <c r="M21" s="112">
        <v>1</v>
      </c>
    </row>
    <row r="22" spans="2:13" x14ac:dyDescent="0.2">
      <c r="B22" s="99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3"/>
    </row>
    <row r="23" spans="2:13" x14ac:dyDescent="0.2">
      <c r="B23" s="114" t="s">
        <v>73</v>
      </c>
      <c r="C23" s="113">
        <v>2620.25</v>
      </c>
      <c r="D23" s="113">
        <v>2233.61</v>
      </c>
      <c r="E23" s="113">
        <v>9679.76</v>
      </c>
      <c r="F23" s="113">
        <v>2077.86</v>
      </c>
      <c r="G23" s="113">
        <v>17063.59</v>
      </c>
      <c r="H23" s="113">
        <v>32318.59</v>
      </c>
      <c r="I23" s="113">
        <v>3104.58</v>
      </c>
      <c r="J23" s="113">
        <v>2445</v>
      </c>
      <c r="K23" s="113">
        <v>0.75</v>
      </c>
      <c r="L23" s="113">
        <v>24050</v>
      </c>
      <c r="M23" s="112">
        <v>0.75</v>
      </c>
    </row>
    <row r="24" spans="2:13" x14ac:dyDescent="0.2">
      <c r="B24" s="99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3"/>
    </row>
    <row r="25" spans="2:13" x14ac:dyDescent="0.2">
      <c r="B25" s="114" t="s">
        <v>72</v>
      </c>
      <c r="C25" s="113">
        <v>2698.7</v>
      </c>
      <c r="D25" s="113">
        <v>2228.48</v>
      </c>
      <c r="E25" s="113">
        <v>9965.43</v>
      </c>
      <c r="F25" s="113">
        <v>2186.87</v>
      </c>
      <c r="G25" s="113">
        <v>17766.740000000002</v>
      </c>
      <c r="H25" s="113"/>
      <c r="I25" s="113">
        <v>3072.04</v>
      </c>
      <c r="J25" s="113">
        <v>2440</v>
      </c>
      <c r="K25" s="113"/>
      <c r="L25" s="113"/>
      <c r="M25" s="112"/>
    </row>
    <row r="26" spans="2:13" x14ac:dyDescent="0.2">
      <c r="B26" s="99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3"/>
    </row>
    <row r="27" spans="2:13" x14ac:dyDescent="0.2">
      <c r="B27" s="114" t="s">
        <v>71</v>
      </c>
      <c r="C27" s="113">
        <v>2703.7</v>
      </c>
      <c r="D27" s="113">
        <v>2238.48</v>
      </c>
      <c r="E27" s="113">
        <v>9975.43</v>
      </c>
      <c r="F27" s="113">
        <v>2191.87</v>
      </c>
      <c r="G27" s="113">
        <v>17816.740000000002</v>
      </c>
      <c r="H27" s="113"/>
      <c r="I27" s="113">
        <v>3077.04</v>
      </c>
      <c r="J27" s="113">
        <v>2450</v>
      </c>
      <c r="K27" s="113"/>
      <c r="L27" s="113"/>
      <c r="M27" s="112"/>
    </row>
    <row r="28" spans="2:13" x14ac:dyDescent="0.2">
      <c r="B28" s="99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3"/>
    </row>
    <row r="29" spans="2:13" x14ac:dyDescent="0.2">
      <c r="B29" s="114" t="s">
        <v>70</v>
      </c>
      <c r="C29" s="113">
        <v>2701.2</v>
      </c>
      <c r="D29" s="113">
        <v>2233.48</v>
      </c>
      <c r="E29" s="113">
        <v>9970.43</v>
      </c>
      <c r="F29" s="113">
        <v>2189.37</v>
      </c>
      <c r="G29" s="113">
        <v>17791.740000000002</v>
      </c>
      <c r="H29" s="113"/>
      <c r="I29" s="113">
        <v>3074.54</v>
      </c>
      <c r="J29" s="113">
        <v>2445</v>
      </c>
      <c r="K29" s="113"/>
      <c r="L29" s="113"/>
      <c r="M29" s="112"/>
    </row>
    <row r="30" spans="2:13" x14ac:dyDescent="0.2">
      <c r="B30" s="99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3"/>
    </row>
    <row r="31" spans="2:13" x14ac:dyDescent="0.2">
      <c r="B31" s="114" t="s">
        <v>98</v>
      </c>
      <c r="C31" s="113">
        <v>2740.65</v>
      </c>
      <c r="D31" s="113"/>
      <c r="E31" s="113">
        <v>10088.700000000001</v>
      </c>
      <c r="F31" s="113">
        <v>2233.09</v>
      </c>
      <c r="G31" s="113">
        <v>18432.169999999998</v>
      </c>
      <c r="H31" s="113"/>
      <c r="I31" s="113">
        <v>2896.13</v>
      </c>
      <c r="J31" s="113"/>
      <c r="K31" s="113"/>
      <c r="L31" s="113"/>
      <c r="M31" s="112"/>
    </row>
    <row r="32" spans="2:13" x14ac:dyDescent="0.2">
      <c r="B32" s="99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3"/>
    </row>
    <row r="33" spans="2:13" x14ac:dyDescent="0.2">
      <c r="B33" s="114" t="s">
        <v>69</v>
      </c>
      <c r="C33" s="113">
        <v>2745.65</v>
      </c>
      <c r="D33" s="113"/>
      <c r="E33" s="113">
        <v>10098.700000000001</v>
      </c>
      <c r="F33" s="113">
        <v>2238.09</v>
      </c>
      <c r="G33" s="113">
        <v>18482.169999999998</v>
      </c>
      <c r="H33" s="113"/>
      <c r="I33" s="113">
        <v>2901.13</v>
      </c>
      <c r="J33" s="113"/>
      <c r="K33" s="113"/>
      <c r="L33" s="113"/>
      <c r="M33" s="112"/>
    </row>
    <row r="34" spans="2:13" x14ac:dyDescent="0.2">
      <c r="B34" s="99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3"/>
    </row>
    <row r="35" spans="2:13" x14ac:dyDescent="0.2">
      <c r="B35" s="114" t="s">
        <v>68</v>
      </c>
      <c r="C35" s="113">
        <v>2743.15</v>
      </c>
      <c r="D35" s="113"/>
      <c r="E35" s="113">
        <v>10093.700000000001</v>
      </c>
      <c r="F35" s="113">
        <v>2235.59</v>
      </c>
      <c r="G35" s="113">
        <v>18457.169999999998</v>
      </c>
      <c r="H35" s="113"/>
      <c r="I35" s="113">
        <v>2898.63</v>
      </c>
      <c r="J35" s="113"/>
      <c r="K35" s="113"/>
      <c r="L35" s="113"/>
      <c r="M35" s="112"/>
    </row>
    <row r="36" spans="2:13" x14ac:dyDescent="0.2">
      <c r="B36" s="99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3"/>
    </row>
    <row r="37" spans="2:13" x14ac:dyDescent="0.2">
      <c r="B37" s="114" t="s">
        <v>67</v>
      </c>
      <c r="C37" s="113">
        <v>2758</v>
      </c>
      <c r="D37" s="113"/>
      <c r="E37" s="113">
        <v>10103.48</v>
      </c>
      <c r="F37" s="113">
        <v>2257.4299999999998</v>
      </c>
      <c r="G37" s="113">
        <v>19069.349999999999</v>
      </c>
      <c r="H37" s="113"/>
      <c r="I37" s="113">
        <v>2697.48</v>
      </c>
      <c r="J37" s="113"/>
      <c r="K37" s="113"/>
      <c r="L37" s="113"/>
      <c r="M37" s="112"/>
    </row>
    <row r="38" spans="2:13" x14ac:dyDescent="0.2">
      <c r="B38" s="99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3"/>
    </row>
    <row r="39" spans="2:13" x14ac:dyDescent="0.2">
      <c r="B39" s="114" t="s">
        <v>66</v>
      </c>
      <c r="C39" s="113">
        <v>2763</v>
      </c>
      <c r="D39" s="113"/>
      <c r="E39" s="113">
        <v>10113.48</v>
      </c>
      <c r="F39" s="113">
        <v>2262.4299999999998</v>
      </c>
      <c r="G39" s="113">
        <v>19119.349999999999</v>
      </c>
      <c r="H39" s="113"/>
      <c r="I39" s="113">
        <v>2702.48</v>
      </c>
      <c r="J39" s="113"/>
      <c r="K39" s="113"/>
      <c r="L39" s="113"/>
      <c r="M39" s="112"/>
    </row>
    <row r="40" spans="2:13" x14ac:dyDescent="0.2">
      <c r="B40" s="99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3"/>
    </row>
    <row r="41" spans="2:13" x14ac:dyDescent="0.2">
      <c r="B41" s="114" t="s">
        <v>65</v>
      </c>
      <c r="C41" s="113">
        <v>2760.5</v>
      </c>
      <c r="D41" s="113"/>
      <c r="E41" s="113">
        <v>10108.48</v>
      </c>
      <c r="F41" s="113">
        <v>2259.9299999999998</v>
      </c>
      <c r="G41" s="113">
        <v>19094.349999999999</v>
      </c>
      <c r="H41" s="113"/>
      <c r="I41" s="113">
        <v>2699.98</v>
      </c>
      <c r="J41" s="113"/>
      <c r="K41" s="113"/>
      <c r="L41" s="113"/>
      <c r="M41" s="112"/>
    </row>
    <row r="42" spans="2:13" x14ac:dyDescent="0.2">
      <c r="B42" s="99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3"/>
    </row>
    <row r="43" spans="2:13" x14ac:dyDescent="0.2">
      <c r="B43" s="114" t="s">
        <v>64</v>
      </c>
      <c r="C43" s="113"/>
      <c r="D43" s="113"/>
      <c r="E43" s="113"/>
      <c r="F43" s="113"/>
      <c r="G43" s="113"/>
      <c r="H43" s="113">
        <v>31750</v>
      </c>
      <c r="I43" s="113"/>
      <c r="J43" s="113"/>
      <c r="K43" s="113">
        <v>0.5</v>
      </c>
      <c r="L43" s="113">
        <v>24900</v>
      </c>
      <c r="M43" s="112">
        <v>0.5</v>
      </c>
    </row>
    <row r="44" spans="2:13" x14ac:dyDescent="0.2">
      <c r="B44" s="99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3"/>
    </row>
    <row r="45" spans="2:13" x14ac:dyDescent="0.2">
      <c r="B45" s="114" t="s">
        <v>63</v>
      </c>
      <c r="C45" s="113"/>
      <c r="D45" s="113"/>
      <c r="E45" s="113"/>
      <c r="F45" s="113"/>
      <c r="G45" s="113"/>
      <c r="H45" s="113">
        <v>31800</v>
      </c>
      <c r="I45" s="113"/>
      <c r="J45" s="113"/>
      <c r="K45" s="113">
        <v>1</v>
      </c>
      <c r="L45" s="113">
        <v>25900</v>
      </c>
      <c r="M45" s="112">
        <v>1</v>
      </c>
    </row>
    <row r="46" spans="2:13" x14ac:dyDescent="0.2">
      <c r="B46" s="99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3"/>
    </row>
    <row r="47" spans="2:13" x14ac:dyDescent="0.2">
      <c r="B47" s="111" t="s">
        <v>62</v>
      </c>
      <c r="C47" s="110"/>
      <c r="D47" s="110"/>
      <c r="E47" s="110"/>
      <c r="F47" s="110"/>
      <c r="G47" s="110"/>
      <c r="H47" s="110">
        <v>31775</v>
      </c>
      <c r="I47" s="110"/>
      <c r="J47" s="110"/>
      <c r="K47" s="110">
        <v>0.75</v>
      </c>
      <c r="L47" s="110">
        <v>25400</v>
      </c>
      <c r="M47" s="109">
        <v>0.75</v>
      </c>
    </row>
    <row r="49" spans="2:5" x14ac:dyDescent="0.2">
      <c r="B49" s="108" t="s">
        <v>61</v>
      </c>
    </row>
    <row r="50" spans="2:5" x14ac:dyDescent="0.2">
      <c r="B50" s="107" t="s">
        <v>95</v>
      </c>
    </row>
    <row r="52" spans="2:5" x14ac:dyDescent="0.2">
      <c r="B52" s="105" t="s">
        <v>60</v>
      </c>
      <c r="C52" s="104" t="s">
        <v>59</v>
      </c>
    </row>
    <row r="53" spans="2:5" x14ac:dyDescent="0.2">
      <c r="B53" s="103"/>
      <c r="C53" s="102" t="s">
        <v>58</v>
      </c>
    </row>
    <row r="54" spans="2:5" x14ac:dyDescent="0.2">
      <c r="B54" s="100" t="s">
        <v>57</v>
      </c>
      <c r="C54" s="101">
        <v>2383.12</v>
      </c>
    </row>
    <row r="55" spans="2:5" x14ac:dyDescent="0.2">
      <c r="B55" s="100" t="s">
        <v>56</v>
      </c>
      <c r="C55" s="101">
        <v>2038.64</v>
      </c>
    </row>
    <row r="56" spans="2:5" x14ac:dyDescent="0.2">
      <c r="B56" s="100" t="s">
        <v>55</v>
      </c>
      <c r="C56" s="101">
        <v>8748.0400000000009</v>
      </c>
    </row>
    <row r="57" spans="2:5" x14ac:dyDescent="0.2">
      <c r="B57" s="100" t="s">
        <v>54</v>
      </c>
      <c r="C57" s="101">
        <v>1867.1</v>
      </c>
    </row>
    <row r="58" spans="2:5" x14ac:dyDescent="0.2">
      <c r="B58" s="100" t="s">
        <v>53</v>
      </c>
      <c r="C58" s="101">
        <v>15407.58</v>
      </c>
    </row>
    <row r="59" spans="2:5" x14ac:dyDescent="0.2">
      <c r="B59" s="100" t="s">
        <v>52</v>
      </c>
      <c r="C59" s="101">
        <v>29540.52</v>
      </c>
    </row>
    <row r="60" spans="2:5" x14ac:dyDescent="0.2">
      <c r="B60" s="100" t="s">
        <v>51</v>
      </c>
      <c r="C60" s="101">
        <v>2845.99</v>
      </c>
    </row>
    <row r="61" spans="2:5" x14ac:dyDescent="0.2">
      <c r="B61" s="98" t="s">
        <v>50</v>
      </c>
      <c r="C61" s="97">
        <v>2247.0700000000002</v>
      </c>
    </row>
    <row r="63" spans="2:5" x14ac:dyDescent="0.2">
      <c r="B63" s="89" t="s">
        <v>49</v>
      </c>
    </row>
    <row r="64" spans="2:5" x14ac:dyDescent="0.2">
      <c r="E64" s="96" t="s">
        <v>48</v>
      </c>
    </row>
    <row r="65" spans="2:9" x14ac:dyDescent="0.2">
      <c r="B65" s="93" t="s">
        <v>47</v>
      </c>
      <c r="D65" s="92">
        <v>7305.39</v>
      </c>
      <c r="E65" s="96" t="s">
        <v>46</v>
      </c>
    </row>
    <row r="66" spans="2:9" x14ac:dyDescent="0.2">
      <c r="B66" s="93" t="s">
        <v>45</v>
      </c>
      <c r="D66" s="92">
        <v>7414.66</v>
      </c>
      <c r="E66" s="95" t="s">
        <v>10</v>
      </c>
      <c r="F66" s="90">
        <v>1.3057000000000001</v>
      </c>
    </row>
    <row r="67" spans="2:9" x14ac:dyDescent="0.2">
      <c r="B67" s="93" t="s">
        <v>44</v>
      </c>
      <c r="D67" s="92">
        <v>1559.2</v>
      </c>
      <c r="E67" s="95" t="s">
        <v>43</v>
      </c>
      <c r="F67" s="94">
        <v>149.66999999999999</v>
      </c>
    </row>
    <row r="68" spans="2:9" x14ac:dyDescent="0.2">
      <c r="B68" s="93" t="s">
        <v>42</v>
      </c>
      <c r="D68" s="92">
        <v>1591.94</v>
      </c>
      <c r="E68" s="91" t="s">
        <v>41</v>
      </c>
      <c r="F68" s="90">
        <v>1.0904</v>
      </c>
    </row>
    <row r="69" spans="2:9" x14ac:dyDescent="0.2">
      <c r="H69" s="88" t="s">
        <v>40</v>
      </c>
    </row>
    <row r="70" spans="2:9" x14ac:dyDescent="0.2">
      <c r="B70" s="87" t="s">
        <v>14</v>
      </c>
      <c r="C70" s="86"/>
      <c r="D70" s="85"/>
      <c r="E70" s="84"/>
      <c r="F70" s="83"/>
      <c r="G70" s="82"/>
      <c r="H70" s="81"/>
      <c r="I70" s="80"/>
    </row>
    <row r="71" spans="2:9" x14ac:dyDescent="0.2">
      <c r="B71" s="79" t="s">
        <v>96</v>
      </c>
      <c r="C71" s="78"/>
      <c r="D71" s="78"/>
      <c r="E71" s="78"/>
      <c r="F71" s="78"/>
      <c r="G71" s="78"/>
      <c r="H71" s="78"/>
      <c r="I71" s="77"/>
    </row>
  </sheetData>
  <phoneticPr fontId="7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S37"/>
  <sheetViews>
    <sheetView workbookViewId="0">
      <pane ySplit="8" topLeftCell="A9" activePane="bottomLeft" state="frozen"/>
      <selection activeCell="C46" sqref="C46"/>
      <selection pane="bottomLeft" activeCell="Q9" sqref="Q9:Q31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31</v>
      </c>
    </row>
    <row r="6" spans="1:19" ht="13.5" thickBot="1" x14ac:dyDescent="0.25">
      <c r="B6" s="1">
        <v>45566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45566</v>
      </c>
      <c r="C9" s="46">
        <v>2095</v>
      </c>
      <c r="D9" s="45">
        <v>2105</v>
      </c>
      <c r="E9" s="44">
        <f t="shared" ref="E9:E31" si="0">AVERAGE(C9:D9)</f>
        <v>2100</v>
      </c>
      <c r="F9" s="46">
        <v>2116</v>
      </c>
      <c r="G9" s="45">
        <v>2126</v>
      </c>
      <c r="H9" s="44">
        <f t="shared" ref="H9:H31" si="1">AVERAGE(F9:G9)</f>
        <v>2121</v>
      </c>
      <c r="I9" s="46">
        <v>2115</v>
      </c>
      <c r="J9" s="45">
        <v>2125</v>
      </c>
      <c r="K9" s="44">
        <f t="shared" ref="K9:K31" si="2">AVERAGE(I9:J9)</f>
        <v>2120</v>
      </c>
      <c r="L9" s="52">
        <v>2105</v>
      </c>
      <c r="M9" s="51">
        <v>1.3321000000000001</v>
      </c>
      <c r="N9" s="53">
        <v>1.1084000000000001</v>
      </c>
      <c r="O9" s="50">
        <v>143.76</v>
      </c>
      <c r="P9" s="43">
        <f>L9/M9</f>
        <v>1580.2116958186321</v>
      </c>
      <c r="Q9" s="43">
        <f>G9/M9</f>
        <v>1595.9762780572028</v>
      </c>
      <c r="R9" s="49">
        <f t="shared" ref="R9:R31" si="3">L9/N9</f>
        <v>1899.1338866835076</v>
      </c>
      <c r="S9" s="48">
        <v>1.3318000000000001</v>
      </c>
    </row>
    <row r="10" spans="1:19" x14ac:dyDescent="0.2">
      <c r="B10" s="47">
        <v>45567</v>
      </c>
      <c r="C10" s="46">
        <v>2100</v>
      </c>
      <c r="D10" s="45">
        <v>2110</v>
      </c>
      <c r="E10" s="44">
        <f t="shared" si="0"/>
        <v>2105</v>
      </c>
      <c r="F10" s="46">
        <v>2121</v>
      </c>
      <c r="G10" s="45">
        <v>2131</v>
      </c>
      <c r="H10" s="44">
        <f t="shared" si="1"/>
        <v>2126</v>
      </c>
      <c r="I10" s="46">
        <v>2120</v>
      </c>
      <c r="J10" s="45">
        <v>2130</v>
      </c>
      <c r="K10" s="44">
        <f t="shared" si="2"/>
        <v>2125</v>
      </c>
      <c r="L10" s="52">
        <v>2110</v>
      </c>
      <c r="M10" s="51">
        <v>1.3293999999999999</v>
      </c>
      <c r="N10" s="51">
        <v>1.1075999999999999</v>
      </c>
      <c r="O10" s="50">
        <v>144.71</v>
      </c>
      <c r="P10" s="43">
        <f t="shared" ref="P10:P31" si="4">L10/M10</f>
        <v>1587.1821874529865</v>
      </c>
      <c r="Q10" s="43">
        <f t="shared" ref="Q10:Q31" si="5">G10/M10</f>
        <v>1602.9787874228975</v>
      </c>
      <c r="R10" s="49">
        <f t="shared" si="3"/>
        <v>1905.0198627663417</v>
      </c>
      <c r="S10" s="48">
        <v>1.329</v>
      </c>
    </row>
    <row r="11" spans="1:19" x14ac:dyDescent="0.2">
      <c r="B11" s="47">
        <v>45568</v>
      </c>
      <c r="C11" s="46">
        <v>2101</v>
      </c>
      <c r="D11" s="45">
        <v>2111</v>
      </c>
      <c r="E11" s="44">
        <f t="shared" si="0"/>
        <v>2106</v>
      </c>
      <c r="F11" s="46">
        <v>2121</v>
      </c>
      <c r="G11" s="45">
        <v>2131</v>
      </c>
      <c r="H11" s="44">
        <f t="shared" si="1"/>
        <v>2126</v>
      </c>
      <c r="I11" s="46">
        <v>2120</v>
      </c>
      <c r="J11" s="45">
        <v>2130</v>
      </c>
      <c r="K11" s="44">
        <f t="shared" si="2"/>
        <v>2125</v>
      </c>
      <c r="L11" s="52">
        <v>2111</v>
      </c>
      <c r="M11" s="51">
        <v>1.3112999999999999</v>
      </c>
      <c r="N11" s="51">
        <v>1.1044</v>
      </c>
      <c r="O11" s="50">
        <v>146.66999999999999</v>
      </c>
      <c r="P11" s="43">
        <f t="shared" si="4"/>
        <v>1609.8528178143829</v>
      </c>
      <c r="Q11" s="43">
        <f t="shared" si="5"/>
        <v>1625.1048577747274</v>
      </c>
      <c r="R11" s="49">
        <f t="shared" si="3"/>
        <v>1911.4451285766027</v>
      </c>
      <c r="S11" s="48">
        <v>1.3109999999999999</v>
      </c>
    </row>
    <row r="12" spans="1:19" x14ac:dyDescent="0.2">
      <c r="B12" s="47">
        <v>45569</v>
      </c>
      <c r="C12" s="46">
        <v>2225</v>
      </c>
      <c r="D12" s="45">
        <v>2235</v>
      </c>
      <c r="E12" s="44">
        <f t="shared" si="0"/>
        <v>2230</v>
      </c>
      <c r="F12" s="46">
        <v>2245</v>
      </c>
      <c r="G12" s="45">
        <v>2255</v>
      </c>
      <c r="H12" s="44">
        <f t="shared" si="1"/>
        <v>2250</v>
      </c>
      <c r="I12" s="46">
        <v>2245</v>
      </c>
      <c r="J12" s="45">
        <v>2255</v>
      </c>
      <c r="K12" s="44">
        <f t="shared" si="2"/>
        <v>2250</v>
      </c>
      <c r="L12" s="52">
        <v>2235</v>
      </c>
      <c r="M12" s="51">
        <v>1.3169999999999999</v>
      </c>
      <c r="N12" s="51">
        <v>1.1032999999999999</v>
      </c>
      <c r="O12" s="50">
        <v>146.6</v>
      </c>
      <c r="P12" s="43">
        <f t="shared" si="4"/>
        <v>1697.0387243735763</v>
      </c>
      <c r="Q12" s="43">
        <f t="shared" si="5"/>
        <v>1712.2247532270312</v>
      </c>
      <c r="R12" s="49">
        <f t="shared" si="3"/>
        <v>2025.7409589413578</v>
      </c>
      <c r="S12" s="48">
        <v>1.3167</v>
      </c>
    </row>
    <row r="13" spans="1:19" x14ac:dyDescent="0.2">
      <c r="B13" s="47">
        <v>45572</v>
      </c>
      <c r="C13" s="46">
        <v>2225</v>
      </c>
      <c r="D13" s="45">
        <v>2235</v>
      </c>
      <c r="E13" s="44">
        <f t="shared" si="0"/>
        <v>2230</v>
      </c>
      <c r="F13" s="46">
        <v>2245</v>
      </c>
      <c r="G13" s="45">
        <v>2255</v>
      </c>
      <c r="H13" s="44">
        <f t="shared" si="1"/>
        <v>2250</v>
      </c>
      <c r="I13" s="46">
        <v>2245</v>
      </c>
      <c r="J13" s="45">
        <v>2255</v>
      </c>
      <c r="K13" s="44">
        <f t="shared" si="2"/>
        <v>2250</v>
      </c>
      <c r="L13" s="52">
        <v>2235</v>
      </c>
      <c r="M13" s="51">
        <v>1.3082</v>
      </c>
      <c r="N13" s="51">
        <v>1.0978000000000001</v>
      </c>
      <c r="O13" s="50">
        <v>148.27000000000001</v>
      </c>
      <c r="P13" s="43">
        <f t="shared" si="4"/>
        <v>1708.4543647760281</v>
      </c>
      <c r="Q13" s="43">
        <f t="shared" si="5"/>
        <v>1723.7425470111602</v>
      </c>
      <c r="R13" s="49">
        <f t="shared" si="3"/>
        <v>2035.889961741665</v>
      </c>
      <c r="S13" s="48">
        <v>1.3081</v>
      </c>
    </row>
    <row r="14" spans="1:19" x14ac:dyDescent="0.2">
      <c r="B14" s="47">
        <v>45573</v>
      </c>
      <c r="C14" s="46">
        <v>2226</v>
      </c>
      <c r="D14" s="45">
        <v>2236</v>
      </c>
      <c r="E14" s="44">
        <f t="shared" si="0"/>
        <v>2231</v>
      </c>
      <c r="F14" s="46">
        <v>2245</v>
      </c>
      <c r="G14" s="45">
        <v>2255</v>
      </c>
      <c r="H14" s="44">
        <f t="shared" si="1"/>
        <v>2250</v>
      </c>
      <c r="I14" s="46">
        <v>2245</v>
      </c>
      <c r="J14" s="45">
        <v>2255</v>
      </c>
      <c r="K14" s="44">
        <f t="shared" si="2"/>
        <v>2250</v>
      </c>
      <c r="L14" s="52">
        <v>2236</v>
      </c>
      <c r="M14" s="51">
        <v>1.3105</v>
      </c>
      <c r="N14" s="51">
        <v>1.0988</v>
      </c>
      <c r="O14" s="50">
        <v>147.86000000000001</v>
      </c>
      <c r="P14" s="43">
        <f t="shared" si="4"/>
        <v>1706.2190003815338</v>
      </c>
      <c r="Q14" s="43">
        <f t="shared" si="5"/>
        <v>1720.7172834795879</v>
      </c>
      <c r="R14" s="49">
        <f t="shared" si="3"/>
        <v>2034.9472151437933</v>
      </c>
      <c r="S14" s="48">
        <v>1.3104</v>
      </c>
    </row>
    <row r="15" spans="1:19" x14ac:dyDescent="0.2">
      <c r="B15" s="47">
        <v>45574</v>
      </c>
      <c r="C15" s="46">
        <v>2226</v>
      </c>
      <c r="D15" s="45">
        <v>2236</v>
      </c>
      <c r="E15" s="44">
        <f t="shared" si="0"/>
        <v>2231</v>
      </c>
      <c r="F15" s="46">
        <v>2245</v>
      </c>
      <c r="G15" s="45">
        <v>2255</v>
      </c>
      <c r="H15" s="44">
        <f t="shared" si="1"/>
        <v>2250</v>
      </c>
      <c r="I15" s="46">
        <v>2245</v>
      </c>
      <c r="J15" s="45">
        <v>2255</v>
      </c>
      <c r="K15" s="44">
        <f t="shared" si="2"/>
        <v>2250</v>
      </c>
      <c r="L15" s="52">
        <v>2236</v>
      </c>
      <c r="M15" s="51">
        <v>1.3085</v>
      </c>
      <c r="N15" s="51">
        <v>1.0954999999999999</v>
      </c>
      <c r="O15" s="50">
        <v>148.72999999999999</v>
      </c>
      <c r="P15" s="43">
        <f t="shared" si="4"/>
        <v>1708.8269010317158</v>
      </c>
      <c r="Q15" s="43">
        <f t="shared" si="5"/>
        <v>1723.3473442873519</v>
      </c>
      <c r="R15" s="49">
        <f t="shared" si="3"/>
        <v>2041.0771337288911</v>
      </c>
      <c r="S15" s="48">
        <v>1.3084</v>
      </c>
    </row>
    <row r="16" spans="1:19" x14ac:dyDescent="0.2">
      <c r="B16" s="47">
        <v>45575</v>
      </c>
      <c r="C16" s="46">
        <v>2227</v>
      </c>
      <c r="D16" s="45">
        <v>2237</v>
      </c>
      <c r="E16" s="44">
        <f t="shared" si="0"/>
        <v>2232</v>
      </c>
      <c r="F16" s="46">
        <v>2245</v>
      </c>
      <c r="G16" s="45">
        <v>2255</v>
      </c>
      <c r="H16" s="44">
        <f t="shared" si="1"/>
        <v>2250</v>
      </c>
      <c r="I16" s="46">
        <v>2245</v>
      </c>
      <c r="J16" s="45">
        <v>2255</v>
      </c>
      <c r="K16" s="44">
        <f t="shared" si="2"/>
        <v>2250</v>
      </c>
      <c r="L16" s="52">
        <v>2237</v>
      </c>
      <c r="M16" s="51">
        <v>1.3067</v>
      </c>
      <c r="N16" s="51">
        <v>1.0931999999999999</v>
      </c>
      <c r="O16" s="50">
        <v>148.96</v>
      </c>
      <c r="P16" s="43">
        <f t="shared" si="4"/>
        <v>1711.9461238233719</v>
      </c>
      <c r="Q16" s="43">
        <f t="shared" si="5"/>
        <v>1725.7212826203413</v>
      </c>
      <c r="R16" s="49">
        <f t="shared" si="3"/>
        <v>2046.2861324551775</v>
      </c>
      <c r="S16" s="48">
        <v>1.3066</v>
      </c>
    </row>
    <row r="17" spans="2:19" x14ac:dyDescent="0.2">
      <c r="B17" s="47">
        <v>45576</v>
      </c>
      <c r="C17" s="46">
        <v>2227</v>
      </c>
      <c r="D17" s="45">
        <v>2237</v>
      </c>
      <c r="E17" s="44">
        <f t="shared" si="0"/>
        <v>2232</v>
      </c>
      <c r="F17" s="46">
        <v>2245</v>
      </c>
      <c r="G17" s="45">
        <v>2255</v>
      </c>
      <c r="H17" s="44">
        <f t="shared" si="1"/>
        <v>2250</v>
      </c>
      <c r="I17" s="46">
        <v>2245</v>
      </c>
      <c r="J17" s="45">
        <v>2255</v>
      </c>
      <c r="K17" s="44">
        <f t="shared" si="2"/>
        <v>2250</v>
      </c>
      <c r="L17" s="52">
        <v>2237</v>
      </c>
      <c r="M17" s="51">
        <v>1.3062</v>
      </c>
      <c r="N17" s="51">
        <v>1.0931</v>
      </c>
      <c r="O17" s="50">
        <v>149.01</v>
      </c>
      <c r="P17" s="43">
        <f t="shared" si="4"/>
        <v>1712.6014392895422</v>
      </c>
      <c r="Q17" s="43">
        <f t="shared" si="5"/>
        <v>1726.3818710764049</v>
      </c>
      <c r="R17" s="49">
        <f t="shared" si="3"/>
        <v>2046.4733327234471</v>
      </c>
      <c r="S17" s="48">
        <v>1.3061</v>
      </c>
    </row>
    <row r="18" spans="2:19" x14ac:dyDescent="0.2">
      <c r="B18" s="47">
        <v>45579</v>
      </c>
      <c r="C18" s="46">
        <v>2228</v>
      </c>
      <c r="D18" s="45">
        <v>2238</v>
      </c>
      <c r="E18" s="44">
        <f t="shared" si="0"/>
        <v>2233</v>
      </c>
      <c r="F18" s="46">
        <v>2245</v>
      </c>
      <c r="G18" s="45">
        <v>2255</v>
      </c>
      <c r="H18" s="44">
        <f t="shared" si="1"/>
        <v>2250</v>
      </c>
      <c r="I18" s="46">
        <v>2245</v>
      </c>
      <c r="J18" s="45">
        <v>2255</v>
      </c>
      <c r="K18" s="44">
        <f t="shared" si="2"/>
        <v>2250</v>
      </c>
      <c r="L18" s="52">
        <v>2238</v>
      </c>
      <c r="M18" s="51">
        <v>1.3039000000000001</v>
      </c>
      <c r="N18" s="51">
        <v>1.0913999999999999</v>
      </c>
      <c r="O18" s="50">
        <v>149.65</v>
      </c>
      <c r="P18" s="43">
        <f t="shared" si="4"/>
        <v>1716.3892936574889</v>
      </c>
      <c r="Q18" s="43">
        <f t="shared" si="5"/>
        <v>1729.4271033054681</v>
      </c>
      <c r="R18" s="49">
        <f t="shared" si="3"/>
        <v>2050.5772402418911</v>
      </c>
      <c r="S18" s="48">
        <v>1.3038000000000001</v>
      </c>
    </row>
    <row r="19" spans="2:19" x14ac:dyDescent="0.2">
      <c r="B19" s="47">
        <v>45580</v>
      </c>
      <c r="C19" s="46">
        <v>2228</v>
      </c>
      <c r="D19" s="45">
        <v>2238</v>
      </c>
      <c r="E19" s="44">
        <f t="shared" si="0"/>
        <v>2233</v>
      </c>
      <c r="F19" s="46">
        <v>2245</v>
      </c>
      <c r="G19" s="45">
        <v>2255</v>
      </c>
      <c r="H19" s="44">
        <f t="shared" si="1"/>
        <v>2250</v>
      </c>
      <c r="I19" s="46">
        <v>2245</v>
      </c>
      <c r="J19" s="45">
        <v>2255</v>
      </c>
      <c r="K19" s="44">
        <f t="shared" si="2"/>
        <v>2250</v>
      </c>
      <c r="L19" s="52">
        <v>2238</v>
      </c>
      <c r="M19" s="51">
        <v>1.3077000000000001</v>
      </c>
      <c r="N19" s="51">
        <v>1.0902000000000001</v>
      </c>
      <c r="O19" s="50">
        <v>149.36000000000001</v>
      </c>
      <c r="P19" s="43">
        <f t="shared" si="4"/>
        <v>1711.4016976370726</v>
      </c>
      <c r="Q19" s="43">
        <f t="shared" si="5"/>
        <v>1724.4016211669341</v>
      </c>
      <c r="R19" s="49">
        <f t="shared" si="3"/>
        <v>2052.8343423225097</v>
      </c>
      <c r="S19" s="48">
        <v>1.3076000000000001</v>
      </c>
    </row>
    <row r="20" spans="2:19" x14ac:dyDescent="0.2">
      <c r="B20" s="47">
        <v>45581</v>
      </c>
      <c r="C20" s="46">
        <v>2229</v>
      </c>
      <c r="D20" s="45">
        <v>2239</v>
      </c>
      <c r="E20" s="44">
        <f t="shared" si="0"/>
        <v>2234</v>
      </c>
      <c r="F20" s="46">
        <v>2245</v>
      </c>
      <c r="G20" s="45">
        <v>2255</v>
      </c>
      <c r="H20" s="44">
        <f t="shared" si="1"/>
        <v>2250</v>
      </c>
      <c r="I20" s="46">
        <v>2245</v>
      </c>
      <c r="J20" s="45">
        <v>2255</v>
      </c>
      <c r="K20" s="44">
        <f t="shared" si="2"/>
        <v>2250</v>
      </c>
      <c r="L20" s="52">
        <v>2239</v>
      </c>
      <c r="M20" s="51">
        <v>1.3030999999999999</v>
      </c>
      <c r="N20" s="51">
        <v>1.0894999999999999</v>
      </c>
      <c r="O20" s="50">
        <v>149.18</v>
      </c>
      <c r="P20" s="43">
        <f t="shared" si="4"/>
        <v>1718.2104213030466</v>
      </c>
      <c r="Q20" s="43">
        <f t="shared" si="5"/>
        <v>1730.4888343181644</v>
      </c>
      <c r="R20" s="49">
        <f t="shared" si="3"/>
        <v>2055.0711335474989</v>
      </c>
      <c r="S20" s="48">
        <v>1.3029999999999999</v>
      </c>
    </row>
    <row r="21" spans="2:19" x14ac:dyDescent="0.2">
      <c r="B21" s="47">
        <v>45582</v>
      </c>
      <c r="C21" s="46">
        <v>2230</v>
      </c>
      <c r="D21" s="45">
        <v>2240</v>
      </c>
      <c r="E21" s="44">
        <f t="shared" si="0"/>
        <v>2235</v>
      </c>
      <c r="F21" s="46">
        <v>2245</v>
      </c>
      <c r="G21" s="45">
        <v>2255</v>
      </c>
      <c r="H21" s="44">
        <f t="shared" si="1"/>
        <v>2250</v>
      </c>
      <c r="I21" s="46">
        <v>2245</v>
      </c>
      <c r="J21" s="45">
        <v>2255</v>
      </c>
      <c r="K21" s="44">
        <f t="shared" si="2"/>
        <v>2250</v>
      </c>
      <c r="L21" s="52">
        <v>2240</v>
      </c>
      <c r="M21" s="51">
        <v>1.3016000000000001</v>
      </c>
      <c r="N21" s="51">
        <v>1.0864</v>
      </c>
      <c r="O21" s="50">
        <v>149.54</v>
      </c>
      <c r="P21" s="43">
        <f t="shared" si="4"/>
        <v>1720.9588199139519</v>
      </c>
      <c r="Q21" s="43">
        <f t="shared" si="5"/>
        <v>1732.4830977258757</v>
      </c>
      <c r="R21" s="49">
        <f t="shared" si="3"/>
        <v>2061.8556701030925</v>
      </c>
      <c r="S21" s="48">
        <v>1.3015000000000001</v>
      </c>
    </row>
    <row r="22" spans="2:19" x14ac:dyDescent="0.2">
      <c r="B22" s="47">
        <v>45583</v>
      </c>
      <c r="C22" s="46">
        <v>2230</v>
      </c>
      <c r="D22" s="45">
        <v>2240</v>
      </c>
      <c r="E22" s="44">
        <f t="shared" si="0"/>
        <v>2235</v>
      </c>
      <c r="F22" s="46">
        <v>2245</v>
      </c>
      <c r="G22" s="45">
        <v>2255</v>
      </c>
      <c r="H22" s="44">
        <f t="shared" si="1"/>
        <v>2250</v>
      </c>
      <c r="I22" s="46">
        <v>2245</v>
      </c>
      <c r="J22" s="45">
        <v>2255</v>
      </c>
      <c r="K22" s="44">
        <f t="shared" si="2"/>
        <v>2250</v>
      </c>
      <c r="L22" s="52">
        <v>2240</v>
      </c>
      <c r="M22" s="51">
        <v>1.3046</v>
      </c>
      <c r="N22" s="51">
        <v>1.0849</v>
      </c>
      <c r="O22" s="50">
        <v>150.01</v>
      </c>
      <c r="P22" s="43">
        <f t="shared" si="4"/>
        <v>1717.0013797332515</v>
      </c>
      <c r="Q22" s="43">
        <f t="shared" si="5"/>
        <v>1728.4991568296796</v>
      </c>
      <c r="R22" s="49">
        <f t="shared" si="3"/>
        <v>2064.7064245552588</v>
      </c>
      <c r="S22" s="48">
        <v>1.3045</v>
      </c>
    </row>
    <row r="23" spans="2:19" x14ac:dyDescent="0.2">
      <c r="B23" s="47">
        <v>45586</v>
      </c>
      <c r="C23" s="46">
        <v>2231</v>
      </c>
      <c r="D23" s="45">
        <v>2241</v>
      </c>
      <c r="E23" s="44">
        <f t="shared" si="0"/>
        <v>2236</v>
      </c>
      <c r="F23" s="46">
        <v>2245</v>
      </c>
      <c r="G23" s="45">
        <v>2255</v>
      </c>
      <c r="H23" s="44">
        <f t="shared" si="1"/>
        <v>2250</v>
      </c>
      <c r="I23" s="46">
        <v>2245</v>
      </c>
      <c r="J23" s="45">
        <v>2255</v>
      </c>
      <c r="K23" s="44">
        <f t="shared" si="2"/>
        <v>2250</v>
      </c>
      <c r="L23" s="52">
        <v>2241</v>
      </c>
      <c r="M23" s="51">
        <v>1.302</v>
      </c>
      <c r="N23" s="51">
        <v>1.0855999999999999</v>
      </c>
      <c r="O23" s="50">
        <v>149.93</v>
      </c>
      <c r="P23" s="43">
        <f t="shared" si="4"/>
        <v>1721.1981566820275</v>
      </c>
      <c r="Q23" s="43">
        <f t="shared" si="5"/>
        <v>1731.9508448540705</v>
      </c>
      <c r="R23" s="49">
        <f t="shared" si="3"/>
        <v>2064.2962417096537</v>
      </c>
      <c r="S23" s="48">
        <v>1.3019000000000001</v>
      </c>
    </row>
    <row r="24" spans="2:19" x14ac:dyDescent="0.2">
      <c r="B24" s="47">
        <v>45587</v>
      </c>
      <c r="C24" s="46">
        <v>2231</v>
      </c>
      <c r="D24" s="45">
        <v>2241</v>
      </c>
      <c r="E24" s="44">
        <f t="shared" si="0"/>
        <v>2236</v>
      </c>
      <c r="F24" s="46">
        <v>2245</v>
      </c>
      <c r="G24" s="45">
        <v>2255</v>
      </c>
      <c r="H24" s="44">
        <f t="shared" si="1"/>
        <v>2250</v>
      </c>
      <c r="I24" s="46">
        <v>2245</v>
      </c>
      <c r="J24" s="45">
        <v>2255</v>
      </c>
      <c r="K24" s="44">
        <f t="shared" si="2"/>
        <v>2250</v>
      </c>
      <c r="L24" s="52">
        <v>2241</v>
      </c>
      <c r="M24" s="51">
        <v>1.298</v>
      </c>
      <c r="N24" s="51">
        <v>1.0818000000000001</v>
      </c>
      <c r="O24" s="50">
        <v>150.87</v>
      </c>
      <c r="P24" s="43">
        <f t="shared" si="4"/>
        <v>1726.502311248074</v>
      </c>
      <c r="Q24" s="43">
        <f t="shared" si="5"/>
        <v>1737.2881355932202</v>
      </c>
      <c r="R24" s="49">
        <f t="shared" si="3"/>
        <v>2071.5474209650579</v>
      </c>
      <c r="S24" s="48">
        <v>1.298</v>
      </c>
    </row>
    <row r="25" spans="2:19" x14ac:dyDescent="0.2">
      <c r="B25" s="47">
        <v>45588</v>
      </c>
      <c r="C25" s="46">
        <v>2231</v>
      </c>
      <c r="D25" s="45">
        <v>2241</v>
      </c>
      <c r="E25" s="44">
        <f t="shared" si="0"/>
        <v>2236</v>
      </c>
      <c r="F25" s="46">
        <v>2245</v>
      </c>
      <c r="G25" s="45">
        <v>2255</v>
      </c>
      <c r="H25" s="44">
        <f t="shared" si="1"/>
        <v>2250</v>
      </c>
      <c r="I25" s="46">
        <v>2245</v>
      </c>
      <c r="J25" s="45">
        <v>2255</v>
      </c>
      <c r="K25" s="44">
        <f t="shared" si="2"/>
        <v>2250</v>
      </c>
      <c r="L25" s="52">
        <v>2241</v>
      </c>
      <c r="M25" s="51">
        <v>1.2950999999999999</v>
      </c>
      <c r="N25" s="51">
        <v>1.0764</v>
      </c>
      <c r="O25" s="50">
        <v>153.06</v>
      </c>
      <c r="P25" s="43">
        <f t="shared" si="4"/>
        <v>1730.3683113273107</v>
      </c>
      <c r="Q25" s="43">
        <f t="shared" si="5"/>
        <v>1741.1782873909351</v>
      </c>
      <c r="R25" s="49">
        <f t="shared" si="3"/>
        <v>2081.9397993311036</v>
      </c>
      <c r="S25" s="48">
        <v>1.2949999999999999</v>
      </c>
    </row>
    <row r="26" spans="2:19" x14ac:dyDescent="0.2">
      <c r="B26" s="47">
        <v>45589</v>
      </c>
      <c r="C26" s="46">
        <v>2232</v>
      </c>
      <c r="D26" s="45">
        <v>2242</v>
      </c>
      <c r="E26" s="44">
        <f t="shared" si="0"/>
        <v>2237</v>
      </c>
      <c r="F26" s="46">
        <v>2245</v>
      </c>
      <c r="G26" s="45">
        <v>2255</v>
      </c>
      <c r="H26" s="44">
        <f t="shared" si="1"/>
        <v>2250</v>
      </c>
      <c r="I26" s="46">
        <v>2245</v>
      </c>
      <c r="J26" s="45">
        <v>2255</v>
      </c>
      <c r="K26" s="44">
        <f t="shared" si="2"/>
        <v>2250</v>
      </c>
      <c r="L26" s="52">
        <v>2242</v>
      </c>
      <c r="M26" s="51">
        <v>1.2974000000000001</v>
      </c>
      <c r="N26" s="51">
        <v>1.0794999999999999</v>
      </c>
      <c r="O26" s="50">
        <v>152.06</v>
      </c>
      <c r="P26" s="43">
        <f t="shared" si="4"/>
        <v>1728.071527670726</v>
      </c>
      <c r="Q26" s="43">
        <f t="shared" si="5"/>
        <v>1738.0915677508863</v>
      </c>
      <c r="R26" s="49">
        <f t="shared" si="3"/>
        <v>2076.8874478925432</v>
      </c>
      <c r="S26" s="48">
        <v>1.2972999999999999</v>
      </c>
    </row>
    <row r="27" spans="2:19" x14ac:dyDescent="0.2">
      <c r="B27" s="47">
        <v>45590</v>
      </c>
      <c r="C27" s="46">
        <v>2232</v>
      </c>
      <c r="D27" s="45">
        <v>2242</v>
      </c>
      <c r="E27" s="44">
        <f t="shared" si="0"/>
        <v>2237</v>
      </c>
      <c r="F27" s="46">
        <v>2245</v>
      </c>
      <c r="G27" s="45">
        <v>2255</v>
      </c>
      <c r="H27" s="44">
        <f t="shared" si="1"/>
        <v>2250</v>
      </c>
      <c r="I27" s="46">
        <v>2245</v>
      </c>
      <c r="J27" s="45">
        <v>2255</v>
      </c>
      <c r="K27" s="44">
        <f t="shared" si="2"/>
        <v>2250</v>
      </c>
      <c r="L27" s="52">
        <v>2242</v>
      </c>
      <c r="M27" s="51">
        <v>1.2987</v>
      </c>
      <c r="N27" s="51">
        <v>1.0822000000000001</v>
      </c>
      <c r="O27" s="50">
        <v>151.80000000000001</v>
      </c>
      <c r="P27" s="43">
        <f t="shared" si="4"/>
        <v>1726.3417263417264</v>
      </c>
      <c r="Q27" s="43">
        <f t="shared" si="5"/>
        <v>1736.3517363517365</v>
      </c>
      <c r="R27" s="49">
        <f t="shared" si="3"/>
        <v>2071.7057845130289</v>
      </c>
      <c r="S27" s="48">
        <v>1.2986</v>
      </c>
    </row>
    <row r="28" spans="2:19" x14ac:dyDescent="0.2">
      <c r="B28" s="47">
        <v>45593</v>
      </c>
      <c r="C28" s="46">
        <v>2233</v>
      </c>
      <c r="D28" s="45">
        <v>2243</v>
      </c>
      <c r="E28" s="44">
        <f t="shared" si="0"/>
        <v>2238</v>
      </c>
      <c r="F28" s="46">
        <v>2245</v>
      </c>
      <c r="G28" s="45">
        <v>2255</v>
      </c>
      <c r="H28" s="44">
        <f t="shared" si="1"/>
        <v>2250</v>
      </c>
      <c r="I28" s="46">
        <v>2245</v>
      </c>
      <c r="J28" s="45">
        <v>2255</v>
      </c>
      <c r="K28" s="44">
        <f t="shared" si="2"/>
        <v>2250</v>
      </c>
      <c r="L28" s="52">
        <v>2243</v>
      </c>
      <c r="M28" s="51">
        <v>1.2988999999999999</v>
      </c>
      <c r="N28" s="51">
        <v>1.0815999999999999</v>
      </c>
      <c r="O28" s="50">
        <v>152.63</v>
      </c>
      <c r="P28" s="43">
        <f t="shared" si="4"/>
        <v>1726.8457925937332</v>
      </c>
      <c r="Q28" s="43">
        <f t="shared" si="5"/>
        <v>1736.0843790899994</v>
      </c>
      <c r="R28" s="49">
        <f t="shared" si="3"/>
        <v>2073.7795857988167</v>
      </c>
      <c r="S28" s="48">
        <v>1.2987</v>
      </c>
    </row>
    <row r="29" spans="2:19" x14ac:dyDescent="0.2">
      <c r="B29" s="47">
        <v>45594</v>
      </c>
      <c r="C29" s="46">
        <v>2233</v>
      </c>
      <c r="D29" s="45">
        <v>2243</v>
      </c>
      <c r="E29" s="44">
        <f t="shared" si="0"/>
        <v>2238</v>
      </c>
      <c r="F29" s="46">
        <v>2245</v>
      </c>
      <c r="G29" s="45">
        <v>2255</v>
      </c>
      <c r="H29" s="44">
        <f t="shared" si="1"/>
        <v>2250</v>
      </c>
      <c r="I29" s="46">
        <v>2245</v>
      </c>
      <c r="J29" s="45">
        <v>2255</v>
      </c>
      <c r="K29" s="44">
        <f t="shared" si="2"/>
        <v>2250</v>
      </c>
      <c r="L29" s="52">
        <v>2243</v>
      </c>
      <c r="M29" s="51">
        <v>1.2978000000000001</v>
      </c>
      <c r="N29" s="51">
        <v>1.0778000000000001</v>
      </c>
      <c r="O29" s="50">
        <v>153.77000000000001</v>
      </c>
      <c r="P29" s="43">
        <f t="shared" si="4"/>
        <v>1728.3094467560486</v>
      </c>
      <c r="Q29" s="43">
        <f t="shared" si="5"/>
        <v>1737.555863769456</v>
      </c>
      <c r="R29" s="49">
        <f t="shared" si="3"/>
        <v>2081.0911115234735</v>
      </c>
      <c r="S29" s="48">
        <v>1.2976000000000001</v>
      </c>
    </row>
    <row r="30" spans="2:19" x14ac:dyDescent="0.2">
      <c r="B30" s="47">
        <v>45595</v>
      </c>
      <c r="C30" s="46">
        <v>2233</v>
      </c>
      <c r="D30" s="45">
        <v>2243</v>
      </c>
      <c r="E30" s="44">
        <f t="shared" si="0"/>
        <v>2238</v>
      </c>
      <c r="F30" s="46">
        <v>2245</v>
      </c>
      <c r="G30" s="45">
        <v>2255</v>
      </c>
      <c r="H30" s="44">
        <f t="shared" si="1"/>
        <v>2250</v>
      </c>
      <c r="I30" s="46">
        <v>2245</v>
      </c>
      <c r="J30" s="45">
        <v>2255</v>
      </c>
      <c r="K30" s="44">
        <f t="shared" si="2"/>
        <v>2250</v>
      </c>
      <c r="L30" s="52">
        <v>2243</v>
      </c>
      <c r="M30" s="51">
        <v>1.2949999999999999</v>
      </c>
      <c r="N30" s="51">
        <v>1.0814999999999999</v>
      </c>
      <c r="O30" s="50">
        <v>153.36000000000001</v>
      </c>
      <c r="P30" s="43">
        <f t="shared" si="4"/>
        <v>1732.0463320463321</v>
      </c>
      <c r="Q30" s="43">
        <f t="shared" si="5"/>
        <v>1741.3127413127413</v>
      </c>
      <c r="R30" s="49">
        <f t="shared" si="3"/>
        <v>2073.9713361072586</v>
      </c>
      <c r="S30" s="48">
        <v>1.2948</v>
      </c>
    </row>
    <row r="31" spans="2:19" x14ac:dyDescent="0.2">
      <c r="B31" s="47">
        <v>45596</v>
      </c>
      <c r="C31" s="46">
        <v>2234</v>
      </c>
      <c r="D31" s="45">
        <v>2244</v>
      </c>
      <c r="E31" s="44">
        <f t="shared" si="0"/>
        <v>2239</v>
      </c>
      <c r="F31" s="46">
        <v>2245</v>
      </c>
      <c r="G31" s="45">
        <v>2255</v>
      </c>
      <c r="H31" s="44">
        <f t="shared" si="1"/>
        <v>2250</v>
      </c>
      <c r="I31" s="46">
        <v>2245</v>
      </c>
      <c r="J31" s="45">
        <v>2255</v>
      </c>
      <c r="K31" s="44">
        <f t="shared" si="2"/>
        <v>2250</v>
      </c>
      <c r="L31" s="52">
        <v>2244</v>
      </c>
      <c r="M31" s="51">
        <v>1.2979000000000001</v>
      </c>
      <c r="N31" s="51">
        <v>1.0880000000000001</v>
      </c>
      <c r="O31" s="50">
        <v>152.69999999999999</v>
      </c>
      <c r="P31" s="43">
        <f t="shared" si="4"/>
        <v>1728.946760151013</v>
      </c>
      <c r="Q31" s="43">
        <f t="shared" si="5"/>
        <v>1737.4219893674397</v>
      </c>
      <c r="R31" s="49">
        <f t="shared" si="3"/>
        <v>2062.5</v>
      </c>
      <c r="S31" s="48">
        <v>1.2975000000000001</v>
      </c>
    </row>
    <row r="32" spans="2:19" s="10" customFormat="1" x14ac:dyDescent="0.2">
      <c r="B32" s="42" t="s">
        <v>11</v>
      </c>
      <c r="C32" s="41">
        <f>ROUND(AVERAGE(C9:C31),2)</f>
        <v>2212.48</v>
      </c>
      <c r="D32" s="40">
        <f>ROUND(AVERAGE(D9:D31),2)</f>
        <v>2222.48</v>
      </c>
      <c r="E32" s="39">
        <f>ROUND(AVERAGE(C32:D32),2)</f>
        <v>2217.48</v>
      </c>
      <c r="F32" s="41">
        <f>ROUND(AVERAGE(F9:F31),2)</f>
        <v>2228.61</v>
      </c>
      <c r="G32" s="40">
        <f>ROUND(AVERAGE(G9:G31),2)</f>
        <v>2238.61</v>
      </c>
      <c r="H32" s="39">
        <f>ROUND(AVERAGE(F32:G32),2)</f>
        <v>2233.61</v>
      </c>
      <c r="I32" s="41">
        <f>ROUND(AVERAGE(I9:I31),2)</f>
        <v>2228.48</v>
      </c>
      <c r="J32" s="40">
        <f>ROUND(AVERAGE(J9:J31),2)</f>
        <v>2238.48</v>
      </c>
      <c r="K32" s="39">
        <f>ROUND(AVERAGE(I32:J32),2)</f>
        <v>2233.48</v>
      </c>
      <c r="L32" s="38">
        <f>ROUND(AVERAGE(L9:L31),2)</f>
        <v>2222.48</v>
      </c>
      <c r="M32" s="37">
        <f>ROUND(AVERAGE(M9:M31),4)</f>
        <v>1.3057000000000001</v>
      </c>
      <c r="N32" s="36">
        <f>ROUND(AVERAGE(N9:N31),4)</f>
        <v>1.0904</v>
      </c>
      <c r="O32" s="175">
        <f>ROUND(AVERAGE(O9:O31),2)</f>
        <v>149.66999999999999</v>
      </c>
      <c r="P32" s="35">
        <f>AVERAGE(P9:P31)</f>
        <v>1702.3880535575468</v>
      </c>
      <c r="Q32" s="35">
        <f>AVERAGE(Q9:Q31)</f>
        <v>1714.7274071210131</v>
      </c>
      <c r="R32" s="35">
        <f>AVERAGE(R9:R31)</f>
        <v>2038.6424848422594</v>
      </c>
      <c r="S32" s="34">
        <f>AVERAGE(S9:S31)</f>
        <v>1.3055608695652177</v>
      </c>
    </row>
    <row r="33" spans="2:19" s="5" customFormat="1" x14ac:dyDescent="0.2">
      <c r="B33" s="33" t="s">
        <v>12</v>
      </c>
      <c r="C33" s="32">
        <f t="shared" ref="C33:S33" si="6">MAX(C9:C31)</f>
        <v>2234</v>
      </c>
      <c r="D33" s="31">
        <f t="shared" si="6"/>
        <v>2244</v>
      </c>
      <c r="E33" s="30">
        <f t="shared" si="6"/>
        <v>2239</v>
      </c>
      <c r="F33" s="32">
        <f t="shared" si="6"/>
        <v>2245</v>
      </c>
      <c r="G33" s="31">
        <f t="shared" si="6"/>
        <v>2255</v>
      </c>
      <c r="H33" s="30">
        <f t="shared" si="6"/>
        <v>2250</v>
      </c>
      <c r="I33" s="32">
        <f t="shared" si="6"/>
        <v>2245</v>
      </c>
      <c r="J33" s="31">
        <f t="shared" si="6"/>
        <v>2255</v>
      </c>
      <c r="K33" s="30">
        <f t="shared" si="6"/>
        <v>2250</v>
      </c>
      <c r="L33" s="29">
        <f t="shared" si="6"/>
        <v>2244</v>
      </c>
      <c r="M33" s="28">
        <f t="shared" si="6"/>
        <v>1.3321000000000001</v>
      </c>
      <c r="N33" s="27">
        <f t="shared" si="6"/>
        <v>1.1084000000000001</v>
      </c>
      <c r="O33" s="26">
        <f t="shared" si="6"/>
        <v>153.77000000000001</v>
      </c>
      <c r="P33" s="25">
        <f t="shared" si="6"/>
        <v>1732.0463320463321</v>
      </c>
      <c r="Q33" s="25">
        <f t="shared" si="6"/>
        <v>1741.3127413127413</v>
      </c>
      <c r="R33" s="25">
        <f t="shared" si="6"/>
        <v>2081.9397993311036</v>
      </c>
      <c r="S33" s="24">
        <f t="shared" si="6"/>
        <v>1.3318000000000001</v>
      </c>
    </row>
    <row r="34" spans="2:19" s="5" customFormat="1" ht="13.5" thickBot="1" x14ac:dyDescent="0.25">
      <c r="B34" s="23" t="s">
        <v>13</v>
      </c>
      <c r="C34" s="22">
        <f t="shared" ref="C34:S34" si="7">MIN(C9:C31)</f>
        <v>2095</v>
      </c>
      <c r="D34" s="21">
        <f t="shared" si="7"/>
        <v>2105</v>
      </c>
      <c r="E34" s="20">
        <f t="shared" si="7"/>
        <v>2100</v>
      </c>
      <c r="F34" s="22">
        <f t="shared" si="7"/>
        <v>2116</v>
      </c>
      <c r="G34" s="21">
        <f t="shared" si="7"/>
        <v>2126</v>
      </c>
      <c r="H34" s="20">
        <f t="shared" si="7"/>
        <v>2121</v>
      </c>
      <c r="I34" s="22">
        <f t="shared" si="7"/>
        <v>2115</v>
      </c>
      <c r="J34" s="21">
        <f t="shared" si="7"/>
        <v>2125</v>
      </c>
      <c r="K34" s="20">
        <f t="shared" si="7"/>
        <v>2120</v>
      </c>
      <c r="L34" s="19">
        <f t="shared" si="7"/>
        <v>2105</v>
      </c>
      <c r="M34" s="18">
        <f t="shared" si="7"/>
        <v>1.2949999999999999</v>
      </c>
      <c r="N34" s="17">
        <f t="shared" si="7"/>
        <v>1.0764</v>
      </c>
      <c r="O34" s="16">
        <f t="shared" si="7"/>
        <v>143.76</v>
      </c>
      <c r="P34" s="15">
        <f t="shared" si="7"/>
        <v>1580.2116958186321</v>
      </c>
      <c r="Q34" s="15">
        <f t="shared" si="7"/>
        <v>1595.9762780572028</v>
      </c>
      <c r="R34" s="15">
        <f t="shared" si="7"/>
        <v>1899.1338866835076</v>
      </c>
      <c r="S34" s="14">
        <f t="shared" si="7"/>
        <v>1.2948</v>
      </c>
    </row>
    <row r="36" spans="2:19" x14ac:dyDescent="0.2">
      <c r="B36" s="7" t="s">
        <v>14</v>
      </c>
      <c r="C36" s="9"/>
      <c r="D36" s="9"/>
      <c r="E36" s="8"/>
      <c r="F36" s="9"/>
      <c r="G36" s="9"/>
      <c r="H36" s="8"/>
      <c r="I36" s="9"/>
      <c r="J36" s="9"/>
      <c r="K36" s="8"/>
      <c r="L36" s="9"/>
      <c r="M36" s="9"/>
      <c r="N36" s="8"/>
    </row>
    <row r="37" spans="2:19" x14ac:dyDescent="0.2">
      <c r="B37" s="7" t="s">
        <v>15</v>
      </c>
      <c r="C37" s="9"/>
      <c r="D37" s="9"/>
      <c r="E37" s="8"/>
      <c r="F37" s="9"/>
      <c r="G37" s="9"/>
      <c r="H37" s="8"/>
      <c r="I37" s="9"/>
      <c r="J37" s="9"/>
      <c r="K37" s="8"/>
      <c r="L37" s="9"/>
      <c r="M37" s="9"/>
      <c r="N37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S37"/>
  <sheetViews>
    <sheetView workbookViewId="0">
      <pane ySplit="8" topLeftCell="A9" activePane="bottomLeft" state="frozen"/>
      <selection activeCell="C46" sqref="C46"/>
      <selection pane="bottomLeft" activeCell="G48" sqref="G48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30</v>
      </c>
    </row>
    <row r="6" spans="1:19" ht="13.5" thickBot="1" x14ac:dyDescent="0.25">
      <c r="B6" s="1">
        <v>45566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45566</v>
      </c>
      <c r="C9" s="46">
        <v>2440</v>
      </c>
      <c r="D9" s="45">
        <v>2450</v>
      </c>
      <c r="E9" s="44">
        <f t="shared" ref="E9:E31" si="0">AVERAGE(C9:D9)</f>
        <v>2445</v>
      </c>
      <c r="F9" s="46">
        <v>2440</v>
      </c>
      <c r="G9" s="45">
        <v>2450</v>
      </c>
      <c r="H9" s="44">
        <f t="shared" ref="H9:H31" si="1">AVERAGE(F9:G9)</f>
        <v>2445</v>
      </c>
      <c r="I9" s="46">
        <v>2440</v>
      </c>
      <c r="J9" s="45">
        <v>2450</v>
      </c>
      <c r="K9" s="44">
        <f t="shared" ref="K9:K31" si="2">AVERAGE(I9:J9)</f>
        <v>2445</v>
      </c>
      <c r="L9" s="52">
        <v>2450</v>
      </c>
      <c r="M9" s="51">
        <v>1.3321000000000001</v>
      </c>
      <c r="N9" s="53">
        <v>1.1084000000000001</v>
      </c>
      <c r="O9" s="50">
        <v>143.76</v>
      </c>
      <c r="P9" s="43">
        <f>L9/M9</f>
        <v>1839.2012611665789</v>
      </c>
      <c r="Q9" s="43">
        <f>G9/M9</f>
        <v>1839.2012611665789</v>
      </c>
      <c r="R9" s="49">
        <f t="shared" ref="R9:R31" si="3">L9/N9</f>
        <v>2210.3933597979067</v>
      </c>
      <c r="S9" s="48">
        <v>1.3318000000000001</v>
      </c>
    </row>
    <row r="10" spans="1:19" x14ac:dyDescent="0.2">
      <c r="B10" s="47">
        <v>45567</v>
      </c>
      <c r="C10" s="46">
        <v>2440</v>
      </c>
      <c r="D10" s="45">
        <v>2450</v>
      </c>
      <c r="E10" s="44">
        <f t="shared" si="0"/>
        <v>2445</v>
      </c>
      <c r="F10" s="46">
        <v>2440</v>
      </c>
      <c r="G10" s="45">
        <v>2450</v>
      </c>
      <c r="H10" s="44">
        <f t="shared" si="1"/>
        <v>2445</v>
      </c>
      <c r="I10" s="46">
        <v>2440</v>
      </c>
      <c r="J10" s="45">
        <v>2450</v>
      </c>
      <c r="K10" s="44">
        <f t="shared" si="2"/>
        <v>2445</v>
      </c>
      <c r="L10" s="52">
        <v>2450</v>
      </c>
      <c r="M10" s="51">
        <v>1.3293999999999999</v>
      </c>
      <c r="N10" s="51">
        <v>1.1075999999999999</v>
      </c>
      <c r="O10" s="50">
        <v>144.71</v>
      </c>
      <c r="P10" s="43">
        <f t="shared" ref="P10:P31" si="4">L10/M10</f>
        <v>1842.9366631563112</v>
      </c>
      <c r="Q10" s="43">
        <f t="shared" ref="Q10:Q31" si="5">G10/M10</f>
        <v>1842.9366631563112</v>
      </c>
      <c r="R10" s="49">
        <f t="shared" si="3"/>
        <v>2211.989888046226</v>
      </c>
      <c r="S10" s="48">
        <v>1.329</v>
      </c>
    </row>
    <row r="11" spans="1:19" x14ac:dyDescent="0.2">
      <c r="B11" s="47">
        <v>45568</v>
      </c>
      <c r="C11" s="46">
        <v>2440</v>
      </c>
      <c r="D11" s="45">
        <v>2450</v>
      </c>
      <c r="E11" s="44">
        <f t="shared" si="0"/>
        <v>2445</v>
      </c>
      <c r="F11" s="46">
        <v>2440</v>
      </c>
      <c r="G11" s="45">
        <v>2450</v>
      </c>
      <c r="H11" s="44">
        <f t="shared" si="1"/>
        <v>2445</v>
      </c>
      <c r="I11" s="46">
        <v>2440</v>
      </c>
      <c r="J11" s="45">
        <v>2450</v>
      </c>
      <c r="K11" s="44">
        <f t="shared" si="2"/>
        <v>2445</v>
      </c>
      <c r="L11" s="52">
        <v>2450</v>
      </c>
      <c r="M11" s="51">
        <v>1.3112999999999999</v>
      </c>
      <c r="N11" s="51">
        <v>1.1044</v>
      </c>
      <c r="O11" s="50">
        <v>146.66999999999999</v>
      </c>
      <c r="P11" s="43">
        <f t="shared" si="4"/>
        <v>1868.3748951422253</v>
      </c>
      <c r="Q11" s="43">
        <f t="shared" si="5"/>
        <v>1868.3748951422253</v>
      </c>
      <c r="R11" s="49">
        <f t="shared" si="3"/>
        <v>2218.3991307497281</v>
      </c>
      <c r="S11" s="48">
        <v>1.3109999999999999</v>
      </c>
    </row>
    <row r="12" spans="1:19" x14ac:dyDescent="0.2">
      <c r="B12" s="47">
        <v>45569</v>
      </c>
      <c r="C12" s="46">
        <v>2440</v>
      </c>
      <c r="D12" s="45">
        <v>2450</v>
      </c>
      <c r="E12" s="44">
        <f t="shared" si="0"/>
        <v>2445</v>
      </c>
      <c r="F12" s="46">
        <v>2440</v>
      </c>
      <c r="G12" s="45">
        <v>2450</v>
      </c>
      <c r="H12" s="44">
        <f t="shared" si="1"/>
        <v>2445</v>
      </c>
      <c r="I12" s="46">
        <v>2440</v>
      </c>
      <c r="J12" s="45">
        <v>2450</v>
      </c>
      <c r="K12" s="44">
        <f t="shared" si="2"/>
        <v>2445</v>
      </c>
      <c r="L12" s="52">
        <v>2450</v>
      </c>
      <c r="M12" s="51">
        <v>1.3169999999999999</v>
      </c>
      <c r="N12" s="51">
        <v>1.1032999999999999</v>
      </c>
      <c r="O12" s="50">
        <v>146.6</v>
      </c>
      <c r="P12" s="43">
        <f t="shared" si="4"/>
        <v>1860.2885345482157</v>
      </c>
      <c r="Q12" s="43">
        <f t="shared" si="5"/>
        <v>1860.2885345482157</v>
      </c>
      <c r="R12" s="49">
        <f t="shared" si="3"/>
        <v>2220.6108945889605</v>
      </c>
      <c r="S12" s="48">
        <v>1.3167</v>
      </c>
    </row>
    <row r="13" spans="1:19" x14ac:dyDescent="0.2">
      <c r="B13" s="47">
        <v>45572</v>
      </c>
      <c r="C13" s="46">
        <v>2440</v>
      </c>
      <c r="D13" s="45">
        <v>2450</v>
      </c>
      <c r="E13" s="44">
        <f t="shared" si="0"/>
        <v>2445</v>
      </c>
      <c r="F13" s="46">
        <v>2440</v>
      </c>
      <c r="G13" s="45">
        <v>2450</v>
      </c>
      <c r="H13" s="44">
        <f t="shared" si="1"/>
        <v>2445</v>
      </c>
      <c r="I13" s="46">
        <v>2440</v>
      </c>
      <c r="J13" s="45">
        <v>2450</v>
      </c>
      <c r="K13" s="44">
        <f t="shared" si="2"/>
        <v>2445</v>
      </c>
      <c r="L13" s="52">
        <v>2450</v>
      </c>
      <c r="M13" s="51">
        <v>1.3082</v>
      </c>
      <c r="N13" s="51">
        <v>1.0978000000000001</v>
      </c>
      <c r="O13" s="50">
        <v>148.27000000000001</v>
      </c>
      <c r="P13" s="43">
        <f t="shared" si="4"/>
        <v>1872.8023238036997</v>
      </c>
      <c r="Q13" s="43">
        <f t="shared" si="5"/>
        <v>1872.8023238036997</v>
      </c>
      <c r="R13" s="49">
        <f t="shared" si="3"/>
        <v>2231.7361996720711</v>
      </c>
      <c r="S13" s="48">
        <v>1.3081</v>
      </c>
    </row>
    <row r="14" spans="1:19" x14ac:dyDescent="0.2">
      <c r="B14" s="47">
        <v>45573</v>
      </c>
      <c r="C14" s="46">
        <v>2440</v>
      </c>
      <c r="D14" s="45">
        <v>2450</v>
      </c>
      <c r="E14" s="44">
        <f t="shared" si="0"/>
        <v>2445</v>
      </c>
      <c r="F14" s="46">
        <v>2440</v>
      </c>
      <c r="G14" s="45">
        <v>2450</v>
      </c>
      <c r="H14" s="44">
        <f t="shared" si="1"/>
        <v>2445</v>
      </c>
      <c r="I14" s="46">
        <v>2440</v>
      </c>
      <c r="J14" s="45">
        <v>2450</v>
      </c>
      <c r="K14" s="44">
        <f t="shared" si="2"/>
        <v>2445</v>
      </c>
      <c r="L14" s="52">
        <v>2450</v>
      </c>
      <c r="M14" s="51">
        <v>1.3105</v>
      </c>
      <c r="N14" s="51">
        <v>1.0988</v>
      </c>
      <c r="O14" s="50">
        <v>147.86000000000001</v>
      </c>
      <c r="P14" s="43">
        <f t="shared" si="4"/>
        <v>1869.5154521175125</v>
      </c>
      <c r="Q14" s="43">
        <f t="shared" si="5"/>
        <v>1869.5154521175125</v>
      </c>
      <c r="R14" s="49">
        <f t="shared" si="3"/>
        <v>2229.7051328722241</v>
      </c>
      <c r="S14" s="48">
        <v>1.3104</v>
      </c>
    </row>
    <row r="15" spans="1:19" x14ac:dyDescent="0.2">
      <c r="B15" s="47">
        <v>45574</v>
      </c>
      <c r="C15" s="46">
        <v>2440</v>
      </c>
      <c r="D15" s="45">
        <v>2450</v>
      </c>
      <c r="E15" s="44">
        <f t="shared" si="0"/>
        <v>2445</v>
      </c>
      <c r="F15" s="46">
        <v>2440</v>
      </c>
      <c r="G15" s="45">
        <v>2450</v>
      </c>
      <c r="H15" s="44">
        <f t="shared" si="1"/>
        <v>2445</v>
      </c>
      <c r="I15" s="46">
        <v>2440</v>
      </c>
      <c r="J15" s="45">
        <v>2450</v>
      </c>
      <c r="K15" s="44">
        <f t="shared" si="2"/>
        <v>2445</v>
      </c>
      <c r="L15" s="52">
        <v>2450</v>
      </c>
      <c r="M15" s="51">
        <v>1.3085</v>
      </c>
      <c r="N15" s="51">
        <v>1.0954999999999999</v>
      </c>
      <c r="O15" s="50">
        <v>148.72999999999999</v>
      </c>
      <c r="P15" s="43">
        <f t="shared" si="4"/>
        <v>1872.3729461215132</v>
      </c>
      <c r="Q15" s="43">
        <f t="shared" si="5"/>
        <v>1872.3729461215132</v>
      </c>
      <c r="R15" s="49">
        <f t="shared" si="3"/>
        <v>2236.421725239617</v>
      </c>
      <c r="S15" s="48">
        <v>1.3084</v>
      </c>
    </row>
    <row r="16" spans="1:19" x14ac:dyDescent="0.2">
      <c r="B16" s="47">
        <v>45575</v>
      </c>
      <c r="C16" s="46">
        <v>2440</v>
      </c>
      <c r="D16" s="45">
        <v>2450</v>
      </c>
      <c r="E16" s="44">
        <f t="shared" si="0"/>
        <v>2445</v>
      </c>
      <c r="F16" s="46">
        <v>2440</v>
      </c>
      <c r="G16" s="45">
        <v>2450</v>
      </c>
      <c r="H16" s="44">
        <f t="shared" si="1"/>
        <v>2445</v>
      </c>
      <c r="I16" s="46">
        <v>2440</v>
      </c>
      <c r="J16" s="45">
        <v>2450</v>
      </c>
      <c r="K16" s="44">
        <f t="shared" si="2"/>
        <v>2445</v>
      </c>
      <c r="L16" s="52">
        <v>2450</v>
      </c>
      <c r="M16" s="51">
        <v>1.3067</v>
      </c>
      <c r="N16" s="51">
        <v>1.0931999999999999</v>
      </c>
      <c r="O16" s="50">
        <v>148.96</v>
      </c>
      <c r="P16" s="43">
        <f t="shared" si="4"/>
        <v>1874.9521695875105</v>
      </c>
      <c r="Q16" s="43">
        <f t="shared" si="5"/>
        <v>1874.9521695875105</v>
      </c>
      <c r="R16" s="49">
        <f t="shared" si="3"/>
        <v>2241.1269667032566</v>
      </c>
      <c r="S16" s="48">
        <v>1.3066</v>
      </c>
    </row>
    <row r="17" spans="2:19" x14ac:dyDescent="0.2">
      <c r="B17" s="47">
        <v>45576</v>
      </c>
      <c r="C17" s="46">
        <v>2440</v>
      </c>
      <c r="D17" s="45">
        <v>2450</v>
      </c>
      <c r="E17" s="44">
        <f t="shared" si="0"/>
        <v>2445</v>
      </c>
      <c r="F17" s="46">
        <v>2440</v>
      </c>
      <c r="G17" s="45">
        <v>2450</v>
      </c>
      <c r="H17" s="44">
        <f t="shared" si="1"/>
        <v>2445</v>
      </c>
      <c r="I17" s="46">
        <v>2440</v>
      </c>
      <c r="J17" s="45">
        <v>2450</v>
      </c>
      <c r="K17" s="44">
        <f t="shared" si="2"/>
        <v>2445</v>
      </c>
      <c r="L17" s="52">
        <v>2450</v>
      </c>
      <c r="M17" s="51">
        <v>1.3062</v>
      </c>
      <c r="N17" s="51">
        <v>1.0931</v>
      </c>
      <c r="O17" s="50">
        <v>149.01</v>
      </c>
      <c r="P17" s="43">
        <f t="shared" si="4"/>
        <v>1875.6698821007503</v>
      </c>
      <c r="Q17" s="43">
        <f t="shared" si="5"/>
        <v>1875.6698821007503</v>
      </c>
      <c r="R17" s="49">
        <f t="shared" si="3"/>
        <v>2241.3319915835696</v>
      </c>
      <c r="S17" s="48">
        <v>1.3061</v>
      </c>
    </row>
    <row r="18" spans="2:19" x14ac:dyDescent="0.2">
      <c r="B18" s="47">
        <v>45579</v>
      </c>
      <c r="C18" s="46">
        <v>2440</v>
      </c>
      <c r="D18" s="45">
        <v>2450</v>
      </c>
      <c r="E18" s="44">
        <f t="shared" si="0"/>
        <v>2445</v>
      </c>
      <c r="F18" s="46">
        <v>2440</v>
      </c>
      <c r="G18" s="45">
        <v>2450</v>
      </c>
      <c r="H18" s="44">
        <f t="shared" si="1"/>
        <v>2445</v>
      </c>
      <c r="I18" s="46">
        <v>2440</v>
      </c>
      <c r="J18" s="45">
        <v>2450</v>
      </c>
      <c r="K18" s="44">
        <f t="shared" si="2"/>
        <v>2445</v>
      </c>
      <c r="L18" s="52">
        <v>2450</v>
      </c>
      <c r="M18" s="51">
        <v>1.3039000000000001</v>
      </c>
      <c r="N18" s="51">
        <v>1.0913999999999999</v>
      </c>
      <c r="O18" s="50">
        <v>149.65</v>
      </c>
      <c r="P18" s="43">
        <f t="shared" si="4"/>
        <v>1878.9784492675817</v>
      </c>
      <c r="Q18" s="43">
        <f t="shared" si="5"/>
        <v>1878.9784492675817</v>
      </c>
      <c r="R18" s="49">
        <f t="shared" si="3"/>
        <v>2244.8231629100242</v>
      </c>
      <c r="S18" s="48">
        <v>1.3038000000000001</v>
      </c>
    </row>
    <row r="19" spans="2:19" x14ac:dyDescent="0.2">
      <c r="B19" s="47">
        <v>45580</v>
      </c>
      <c r="C19" s="46">
        <v>2440</v>
      </c>
      <c r="D19" s="45">
        <v>2450</v>
      </c>
      <c r="E19" s="44">
        <f t="shared" si="0"/>
        <v>2445</v>
      </c>
      <c r="F19" s="46">
        <v>2440</v>
      </c>
      <c r="G19" s="45">
        <v>2450</v>
      </c>
      <c r="H19" s="44">
        <f t="shared" si="1"/>
        <v>2445</v>
      </c>
      <c r="I19" s="46">
        <v>2440</v>
      </c>
      <c r="J19" s="45">
        <v>2450</v>
      </c>
      <c r="K19" s="44">
        <f t="shared" si="2"/>
        <v>2445</v>
      </c>
      <c r="L19" s="52">
        <v>2450</v>
      </c>
      <c r="M19" s="51">
        <v>1.3077000000000001</v>
      </c>
      <c r="N19" s="51">
        <v>1.0902000000000001</v>
      </c>
      <c r="O19" s="50">
        <v>149.36000000000001</v>
      </c>
      <c r="P19" s="43">
        <f t="shared" si="4"/>
        <v>1873.5183910682877</v>
      </c>
      <c r="Q19" s="43">
        <f t="shared" si="5"/>
        <v>1873.5183910682877</v>
      </c>
      <c r="R19" s="49">
        <f t="shared" si="3"/>
        <v>2247.2940744817465</v>
      </c>
      <c r="S19" s="48">
        <v>1.3076000000000001</v>
      </c>
    </row>
    <row r="20" spans="2:19" x14ac:dyDescent="0.2">
      <c r="B20" s="47">
        <v>45581</v>
      </c>
      <c r="C20" s="46">
        <v>2440</v>
      </c>
      <c r="D20" s="45">
        <v>2450</v>
      </c>
      <c r="E20" s="44">
        <f t="shared" si="0"/>
        <v>2445</v>
      </c>
      <c r="F20" s="46">
        <v>2440</v>
      </c>
      <c r="G20" s="45">
        <v>2450</v>
      </c>
      <c r="H20" s="44">
        <f t="shared" si="1"/>
        <v>2445</v>
      </c>
      <c r="I20" s="46">
        <v>2440</v>
      </c>
      <c r="J20" s="45">
        <v>2450</v>
      </c>
      <c r="K20" s="44">
        <f t="shared" si="2"/>
        <v>2445</v>
      </c>
      <c r="L20" s="52">
        <v>2450</v>
      </c>
      <c r="M20" s="51">
        <v>1.3030999999999999</v>
      </c>
      <c r="N20" s="51">
        <v>1.0894999999999999</v>
      </c>
      <c r="O20" s="50">
        <v>149.18</v>
      </c>
      <c r="P20" s="43">
        <f t="shared" si="4"/>
        <v>1880.1319929399126</v>
      </c>
      <c r="Q20" s="43">
        <f t="shared" si="5"/>
        <v>1880.1319929399126</v>
      </c>
      <c r="R20" s="49">
        <f t="shared" si="3"/>
        <v>2248.7379531895367</v>
      </c>
      <c r="S20" s="48">
        <v>1.3029999999999999</v>
      </c>
    </row>
    <row r="21" spans="2:19" x14ac:dyDescent="0.2">
      <c r="B21" s="47">
        <v>45582</v>
      </c>
      <c r="C21" s="46">
        <v>2440</v>
      </c>
      <c r="D21" s="45">
        <v>2450</v>
      </c>
      <c r="E21" s="44">
        <f t="shared" si="0"/>
        <v>2445</v>
      </c>
      <c r="F21" s="46">
        <v>2440</v>
      </c>
      <c r="G21" s="45">
        <v>2450</v>
      </c>
      <c r="H21" s="44">
        <f t="shared" si="1"/>
        <v>2445</v>
      </c>
      <c r="I21" s="46">
        <v>2440</v>
      </c>
      <c r="J21" s="45">
        <v>2450</v>
      </c>
      <c r="K21" s="44">
        <f t="shared" si="2"/>
        <v>2445</v>
      </c>
      <c r="L21" s="52">
        <v>2450</v>
      </c>
      <c r="M21" s="51">
        <v>1.3016000000000001</v>
      </c>
      <c r="N21" s="51">
        <v>1.0864</v>
      </c>
      <c r="O21" s="50">
        <v>149.54</v>
      </c>
      <c r="P21" s="43">
        <f t="shared" si="4"/>
        <v>1882.2987092808849</v>
      </c>
      <c r="Q21" s="43">
        <f t="shared" si="5"/>
        <v>1882.2987092808849</v>
      </c>
      <c r="R21" s="49">
        <f t="shared" si="3"/>
        <v>2255.1546391752577</v>
      </c>
      <c r="S21" s="48">
        <v>1.3015000000000001</v>
      </c>
    </row>
    <row r="22" spans="2:19" x14ac:dyDescent="0.2">
      <c r="B22" s="47">
        <v>45583</v>
      </c>
      <c r="C22" s="46">
        <v>2440</v>
      </c>
      <c r="D22" s="45">
        <v>2450</v>
      </c>
      <c r="E22" s="44">
        <f t="shared" si="0"/>
        <v>2445</v>
      </c>
      <c r="F22" s="46">
        <v>2440</v>
      </c>
      <c r="G22" s="45">
        <v>2450</v>
      </c>
      <c r="H22" s="44">
        <f t="shared" si="1"/>
        <v>2445</v>
      </c>
      <c r="I22" s="46">
        <v>2440</v>
      </c>
      <c r="J22" s="45">
        <v>2450</v>
      </c>
      <c r="K22" s="44">
        <f t="shared" si="2"/>
        <v>2445</v>
      </c>
      <c r="L22" s="52">
        <v>2450</v>
      </c>
      <c r="M22" s="51">
        <v>1.3046</v>
      </c>
      <c r="N22" s="51">
        <v>1.0849</v>
      </c>
      <c r="O22" s="50">
        <v>150.01</v>
      </c>
      <c r="P22" s="43">
        <f t="shared" si="4"/>
        <v>1877.9702590832439</v>
      </c>
      <c r="Q22" s="43">
        <f t="shared" si="5"/>
        <v>1877.9702590832439</v>
      </c>
      <c r="R22" s="49">
        <f t="shared" si="3"/>
        <v>2258.272651857314</v>
      </c>
      <c r="S22" s="48">
        <v>1.3045</v>
      </c>
    </row>
    <row r="23" spans="2:19" x14ac:dyDescent="0.2">
      <c r="B23" s="47">
        <v>45586</v>
      </c>
      <c r="C23" s="46">
        <v>2440</v>
      </c>
      <c r="D23" s="45">
        <v>2450</v>
      </c>
      <c r="E23" s="44">
        <f t="shared" si="0"/>
        <v>2445</v>
      </c>
      <c r="F23" s="46">
        <v>2440</v>
      </c>
      <c r="G23" s="45">
        <v>2450</v>
      </c>
      <c r="H23" s="44">
        <f t="shared" si="1"/>
        <v>2445</v>
      </c>
      <c r="I23" s="46">
        <v>2440</v>
      </c>
      <c r="J23" s="45">
        <v>2450</v>
      </c>
      <c r="K23" s="44">
        <f t="shared" si="2"/>
        <v>2445</v>
      </c>
      <c r="L23" s="52">
        <v>2450</v>
      </c>
      <c r="M23" s="51">
        <v>1.302</v>
      </c>
      <c r="N23" s="51">
        <v>1.0855999999999999</v>
      </c>
      <c r="O23" s="50">
        <v>149.93</v>
      </c>
      <c r="P23" s="43">
        <f t="shared" si="4"/>
        <v>1881.7204301075269</v>
      </c>
      <c r="Q23" s="43">
        <f t="shared" si="5"/>
        <v>1881.7204301075269</v>
      </c>
      <c r="R23" s="49">
        <f t="shared" si="3"/>
        <v>2256.8165070007371</v>
      </c>
      <c r="S23" s="48">
        <v>1.3019000000000001</v>
      </c>
    </row>
    <row r="24" spans="2:19" x14ac:dyDescent="0.2">
      <c r="B24" s="47">
        <v>45587</v>
      </c>
      <c r="C24" s="46">
        <v>2440</v>
      </c>
      <c r="D24" s="45">
        <v>2450</v>
      </c>
      <c r="E24" s="44">
        <f t="shared" si="0"/>
        <v>2445</v>
      </c>
      <c r="F24" s="46">
        <v>2440</v>
      </c>
      <c r="G24" s="45">
        <v>2450</v>
      </c>
      <c r="H24" s="44">
        <f t="shared" si="1"/>
        <v>2445</v>
      </c>
      <c r="I24" s="46">
        <v>2440</v>
      </c>
      <c r="J24" s="45">
        <v>2450</v>
      </c>
      <c r="K24" s="44">
        <f t="shared" si="2"/>
        <v>2445</v>
      </c>
      <c r="L24" s="52">
        <v>2450</v>
      </c>
      <c r="M24" s="51">
        <v>1.298</v>
      </c>
      <c r="N24" s="51">
        <v>1.0818000000000001</v>
      </c>
      <c r="O24" s="50">
        <v>150.87</v>
      </c>
      <c r="P24" s="43">
        <f t="shared" si="4"/>
        <v>1887.5192604006163</v>
      </c>
      <c r="Q24" s="43">
        <f t="shared" si="5"/>
        <v>1887.5192604006163</v>
      </c>
      <c r="R24" s="49">
        <f t="shared" si="3"/>
        <v>2264.7439452763911</v>
      </c>
      <c r="S24" s="48">
        <v>1.298</v>
      </c>
    </row>
    <row r="25" spans="2:19" x14ac:dyDescent="0.2">
      <c r="B25" s="47">
        <v>45588</v>
      </c>
      <c r="C25" s="46">
        <v>2440</v>
      </c>
      <c r="D25" s="45">
        <v>2450</v>
      </c>
      <c r="E25" s="44">
        <f t="shared" si="0"/>
        <v>2445</v>
      </c>
      <c r="F25" s="46">
        <v>2440</v>
      </c>
      <c r="G25" s="45">
        <v>2450</v>
      </c>
      <c r="H25" s="44">
        <f t="shared" si="1"/>
        <v>2445</v>
      </c>
      <c r="I25" s="46">
        <v>2440</v>
      </c>
      <c r="J25" s="45">
        <v>2450</v>
      </c>
      <c r="K25" s="44">
        <f t="shared" si="2"/>
        <v>2445</v>
      </c>
      <c r="L25" s="52">
        <v>2450</v>
      </c>
      <c r="M25" s="51">
        <v>1.2950999999999999</v>
      </c>
      <c r="N25" s="51">
        <v>1.0764</v>
      </c>
      <c r="O25" s="50">
        <v>153.06</v>
      </c>
      <c r="P25" s="43">
        <f t="shared" si="4"/>
        <v>1891.7458111342755</v>
      </c>
      <c r="Q25" s="43">
        <f t="shared" si="5"/>
        <v>1891.7458111342755</v>
      </c>
      <c r="R25" s="49">
        <f t="shared" si="3"/>
        <v>2276.105536975102</v>
      </c>
      <c r="S25" s="48">
        <v>1.2949999999999999</v>
      </c>
    </row>
    <row r="26" spans="2:19" x14ac:dyDescent="0.2">
      <c r="B26" s="47">
        <v>45589</v>
      </c>
      <c r="C26" s="46">
        <v>2440</v>
      </c>
      <c r="D26" s="45">
        <v>2450</v>
      </c>
      <c r="E26" s="44">
        <f t="shared" si="0"/>
        <v>2445</v>
      </c>
      <c r="F26" s="46">
        <v>2440</v>
      </c>
      <c r="G26" s="45">
        <v>2450</v>
      </c>
      <c r="H26" s="44">
        <f t="shared" si="1"/>
        <v>2445</v>
      </c>
      <c r="I26" s="46">
        <v>2440</v>
      </c>
      <c r="J26" s="45">
        <v>2450</v>
      </c>
      <c r="K26" s="44">
        <f t="shared" si="2"/>
        <v>2445</v>
      </c>
      <c r="L26" s="52">
        <v>2450</v>
      </c>
      <c r="M26" s="51">
        <v>1.2974000000000001</v>
      </c>
      <c r="N26" s="51">
        <v>1.0794999999999999</v>
      </c>
      <c r="O26" s="50">
        <v>152.06</v>
      </c>
      <c r="P26" s="43">
        <f t="shared" si="4"/>
        <v>1888.392168953291</v>
      </c>
      <c r="Q26" s="43">
        <f t="shared" si="5"/>
        <v>1888.392168953291</v>
      </c>
      <c r="R26" s="49">
        <f t="shared" si="3"/>
        <v>2269.569245020843</v>
      </c>
      <c r="S26" s="48">
        <v>1.2972999999999999</v>
      </c>
    </row>
    <row r="27" spans="2:19" x14ac:dyDescent="0.2">
      <c r="B27" s="47">
        <v>45590</v>
      </c>
      <c r="C27" s="46">
        <v>2440</v>
      </c>
      <c r="D27" s="45">
        <v>2450</v>
      </c>
      <c r="E27" s="44">
        <f t="shared" si="0"/>
        <v>2445</v>
      </c>
      <c r="F27" s="46">
        <v>2440</v>
      </c>
      <c r="G27" s="45">
        <v>2450</v>
      </c>
      <c r="H27" s="44">
        <f t="shared" si="1"/>
        <v>2445</v>
      </c>
      <c r="I27" s="46">
        <v>2440</v>
      </c>
      <c r="J27" s="45">
        <v>2450</v>
      </c>
      <c r="K27" s="44">
        <f t="shared" si="2"/>
        <v>2445</v>
      </c>
      <c r="L27" s="52">
        <v>2450</v>
      </c>
      <c r="M27" s="51">
        <v>1.2987</v>
      </c>
      <c r="N27" s="51">
        <v>1.0822000000000001</v>
      </c>
      <c r="O27" s="50">
        <v>151.80000000000001</v>
      </c>
      <c r="P27" s="43">
        <f t="shared" si="4"/>
        <v>1886.5018865018865</v>
      </c>
      <c r="Q27" s="43">
        <f t="shared" si="5"/>
        <v>1886.5018865018865</v>
      </c>
      <c r="R27" s="49">
        <f t="shared" si="3"/>
        <v>2263.906856403622</v>
      </c>
      <c r="S27" s="48">
        <v>1.2986</v>
      </c>
    </row>
    <row r="28" spans="2:19" x14ac:dyDescent="0.2">
      <c r="B28" s="47">
        <v>45593</v>
      </c>
      <c r="C28" s="46">
        <v>2440</v>
      </c>
      <c r="D28" s="45">
        <v>2450</v>
      </c>
      <c r="E28" s="44">
        <f t="shared" si="0"/>
        <v>2445</v>
      </c>
      <c r="F28" s="46">
        <v>2440</v>
      </c>
      <c r="G28" s="45">
        <v>2450</v>
      </c>
      <c r="H28" s="44">
        <f t="shared" si="1"/>
        <v>2445</v>
      </c>
      <c r="I28" s="46">
        <v>2440</v>
      </c>
      <c r="J28" s="45">
        <v>2450</v>
      </c>
      <c r="K28" s="44">
        <f t="shared" si="2"/>
        <v>2445</v>
      </c>
      <c r="L28" s="52">
        <v>2450</v>
      </c>
      <c r="M28" s="51">
        <v>1.2988999999999999</v>
      </c>
      <c r="N28" s="51">
        <v>1.0815999999999999</v>
      </c>
      <c r="O28" s="50">
        <v>152.63</v>
      </c>
      <c r="P28" s="43">
        <f t="shared" si="4"/>
        <v>1886.211409654323</v>
      </c>
      <c r="Q28" s="43">
        <f t="shared" si="5"/>
        <v>1886.211409654323</v>
      </c>
      <c r="R28" s="49">
        <f t="shared" si="3"/>
        <v>2265.1627218934914</v>
      </c>
      <c r="S28" s="48">
        <v>1.2987</v>
      </c>
    </row>
    <row r="29" spans="2:19" x14ac:dyDescent="0.2">
      <c r="B29" s="47">
        <v>45594</v>
      </c>
      <c r="C29" s="46">
        <v>2440</v>
      </c>
      <c r="D29" s="45">
        <v>2450</v>
      </c>
      <c r="E29" s="44">
        <f t="shared" si="0"/>
        <v>2445</v>
      </c>
      <c r="F29" s="46">
        <v>2440</v>
      </c>
      <c r="G29" s="45">
        <v>2450</v>
      </c>
      <c r="H29" s="44">
        <f t="shared" si="1"/>
        <v>2445</v>
      </c>
      <c r="I29" s="46">
        <v>2440</v>
      </c>
      <c r="J29" s="45">
        <v>2450</v>
      </c>
      <c r="K29" s="44">
        <f t="shared" si="2"/>
        <v>2445</v>
      </c>
      <c r="L29" s="52">
        <v>2450</v>
      </c>
      <c r="M29" s="51">
        <v>1.2978000000000001</v>
      </c>
      <c r="N29" s="51">
        <v>1.0778000000000001</v>
      </c>
      <c r="O29" s="50">
        <v>153.77000000000001</v>
      </c>
      <c r="P29" s="43">
        <f t="shared" si="4"/>
        <v>1887.8101402373245</v>
      </c>
      <c r="Q29" s="43">
        <f t="shared" si="5"/>
        <v>1887.8101402373245</v>
      </c>
      <c r="R29" s="49">
        <f t="shared" si="3"/>
        <v>2273.1490072369638</v>
      </c>
      <c r="S29" s="48">
        <v>1.2976000000000001</v>
      </c>
    </row>
    <row r="30" spans="2:19" x14ac:dyDescent="0.2">
      <c r="B30" s="47">
        <v>45595</v>
      </c>
      <c r="C30" s="46">
        <v>2440</v>
      </c>
      <c r="D30" s="45">
        <v>2450</v>
      </c>
      <c r="E30" s="44">
        <f t="shared" si="0"/>
        <v>2445</v>
      </c>
      <c r="F30" s="46">
        <v>2440</v>
      </c>
      <c r="G30" s="45">
        <v>2450</v>
      </c>
      <c r="H30" s="44">
        <f t="shared" si="1"/>
        <v>2445</v>
      </c>
      <c r="I30" s="46">
        <v>2440</v>
      </c>
      <c r="J30" s="45">
        <v>2450</v>
      </c>
      <c r="K30" s="44">
        <f t="shared" si="2"/>
        <v>2445</v>
      </c>
      <c r="L30" s="52">
        <v>2450</v>
      </c>
      <c r="M30" s="51">
        <v>1.2949999999999999</v>
      </c>
      <c r="N30" s="51">
        <v>1.0814999999999999</v>
      </c>
      <c r="O30" s="50">
        <v>153.36000000000001</v>
      </c>
      <c r="P30" s="43">
        <f t="shared" si="4"/>
        <v>1891.8918918918921</v>
      </c>
      <c r="Q30" s="43">
        <f t="shared" si="5"/>
        <v>1891.8918918918921</v>
      </c>
      <c r="R30" s="49">
        <f t="shared" si="3"/>
        <v>2265.37216828479</v>
      </c>
      <c r="S30" s="48">
        <v>1.2948</v>
      </c>
    </row>
    <row r="31" spans="2:19" x14ac:dyDescent="0.2">
      <c r="B31" s="47">
        <v>45596</v>
      </c>
      <c r="C31" s="46">
        <v>2440</v>
      </c>
      <c r="D31" s="45">
        <v>2450</v>
      </c>
      <c r="E31" s="44">
        <f t="shared" si="0"/>
        <v>2445</v>
      </c>
      <c r="F31" s="46">
        <v>2440</v>
      </c>
      <c r="G31" s="45">
        <v>2450</v>
      </c>
      <c r="H31" s="44">
        <f t="shared" si="1"/>
        <v>2445</v>
      </c>
      <c r="I31" s="46">
        <v>2440</v>
      </c>
      <c r="J31" s="45">
        <v>2450</v>
      </c>
      <c r="K31" s="44">
        <f t="shared" si="2"/>
        <v>2445</v>
      </c>
      <c r="L31" s="52">
        <v>2450</v>
      </c>
      <c r="M31" s="51">
        <v>1.2979000000000001</v>
      </c>
      <c r="N31" s="51">
        <v>1.0880000000000001</v>
      </c>
      <c r="O31" s="50">
        <v>152.69999999999999</v>
      </c>
      <c r="P31" s="43">
        <f t="shared" si="4"/>
        <v>1887.6646891131827</v>
      </c>
      <c r="Q31" s="43">
        <f t="shared" si="5"/>
        <v>1887.6646891131827</v>
      </c>
      <c r="R31" s="49">
        <f t="shared" si="3"/>
        <v>2251.8382352941176</v>
      </c>
      <c r="S31" s="48">
        <v>1.2975000000000001</v>
      </c>
    </row>
    <row r="32" spans="2:19" s="10" customFormat="1" x14ac:dyDescent="0.2">
      <c r="B32" s="42" t="s">
        <v>11</v>
      </c>
      <c r="C32" s="41">
        <f>ROUND(AVERAGE(C9:C31),2)</f>
        <v>2440</v>
      </c>
      <c r="D32" s="40">
        <f>ROUND(AVERAGE(D9:D31),2)</f>
        <v>2450</v>
      </c>
      <c r="E32" s="39">
        <f>ROUND(AVERAGE(C32:D32),2)</f>
        <v>2445</v>
      </c>
      <c r="F32" s="41">
        <f>ROUND(AVERAGE(F9:F31),2)</f>
        <v>2440</v>
      </c>
      <c r="G32" s="40">
        <f>ROUND(AVERAGE(G9:G31),2)</f>
        <v>2450</v>
      </c>
      <c r="H32" s="39">
        <f>ROUND(AVERAGE(F32:G32),2)</f>
        <v>2445</v>
      </c>
      <c r="I32" s="41">
        <f>ROUND(AVERAGE(I9:I31),2)</f>
        <v>2440</v>
      </c>
      <c r="J32" s="40">
        <f>ROUND(AVERAGE(J9:J31),2)</f>
        <v>2450</v>
      </c>
      <c r="K32" s="39">
        <f>ROUND(AVERAGE(I32:J32),2)</f>
        <v>2445</v>
      </c>
      <c r="L32" s="38">
        <f>ROUND(AVERAGE(L9:L31),2)</f>
        <v>2450</v>
      </c>
      <c r="M32" s="37">
        <f>ROUND(AVERAGE(M9:M31),4)</f>
        <v>1.3057000000000001</v>
      </c>
      <c r="N32" s="36">
        <f>ROUND(AVERAGE(N9:N31),4)</f>
        <v>1.0904</v>
      </c>
      <c r="O32" s="175">
        <f>ROUND(AVERAGE(O9:O31),2)</f>
        <v>149.66999999999999</v>
      </c>
      <c r="P32" s="35">
        <f>AVERAGE(P9:P31)</f>
        <v>1876.4552007555887</v>
      </c>
      <c r="Q32" s="35">
        <f>AVERAGE(Q9:Q31)</f>
        <v>1876.4552007555887</v>
      </c>
      <c r="R32" s="35">
        <f>AVERAGE(R9:R31)</f>
        <v>2247.0722606197173</v>
      </c>
      <c r="S32" s="34">
        <f>AVERAGE(S9:S31)</f>
        <v>1.3055608695652177</v>
      </c>
    </row>
    <row r="33" spans="2:19" s="5" customFormat="1" x14ac:dyDescent="0.2">
      <c r="B33" s="33" t="s">
        <v>12</v>
      </c>
      <c r="C33" s="32">
        <f t="shared" ref="C33:S33" si="6">MAX(C9:C31)</f>
        <v>2440</v>
      </c>
      <c r="D33" s="31">
        <f t="shared" si="6"/>
        <v>2450</v>
      </c>
      <c r="E33" s="30">
        <f t="shared" si="6"/>
        <v>2445</v>
      </c>
      <c r="F33" s="32">
        <f t="shared" si="6"/>
        <v>2440</v>
      </c>
      <c r="G33" s="31">
        <f t="shared" si="6"/>
        <v>2450</v>
      </c>
      <c r="H33" s="30">
        <f t="shared" si="6"/>
        <v>2445</v>
      </c>
      <c r="I33" s="32">
        <f t="shared" si="6"/>
        <v>2440</v>
      </c>
      <c r="J33" s="31">
        <f t="shared" si="6"/>
        <v>2450</v>
      </c>
      <c r="K33" s="30">
        <f t="shared" si="6"/>
        <v>2445</v>
      </c>
      <c r="L33" s="29">
        <f t="shared" si="6"/>
        <v>2450</v>
      </c>
      <c r="M33" s="28">
        <f t="shared" si="6"/>
        <v>1.3321000000000001</v>
      </c>
      <c r="N33" s="27">
        <f t="shared" si="6"/>
        <v>1.1084000000000001</v>
      </c>
      <c r="O33" s="26">
        <f t="shared" si="6"/>
        <v>153.77000000000001</v>
      </c>
      <c r="P33" s="25">
        <f t="shared" si="6"/>
        <v>1891.8918918918921</v>
      </c>
      <c r="Q33" s="25">
        <f>MAX(Q9:Q31)</f>
        <v>1891.8918918918921</v>
      </c>
      <c r="R33" s="25">
        <f t="shared" si="6"/>
        <v>2276.105536975102</v>
      </c>
      <c r="S33" s="24">
        <f t="shared" si="6"/>
        <v>1.3318000000000001</v>
      </c>
    </row>
    <row r="34" spans="2:19" s="5" customFormat="1" ht="13.5" thickBot="1" x14ac:dyDescent="0.25">
      <c r="B34" s="23" t="s">
        <v>13</v>
      </c>
      <c r="C34" s="22">
        <f t="shared" ref="C34:S34" si="7">MIN(C9:C31)</f>
        <v>2440</v>
      </c>
      <c r="D34" s="21">
        <f t="shared" si="7"/>
        <v>2450</v>
      </c>
      <c r="E34" s="20">
        <f t="shared" si="7"/>
        <v>2445</v>
      </c>
      <c r="F34" s="22">
        <f t="shared" si="7"/>
        <v>2440</v>
      </c>
      <c r="G34" s="21">
        <f t="shared" si="7"/>
        <v>2450</v>
      </c>
      <c r="H34" s="20">
        <f t="shared" si="7"/>
        <v>2445</v>
      </c>
      <c r="I34" s="22">
        <f t="shared" si="7"/>
        <v>2440</v>
      </c>
      <c r="J34" s="21">
        <f t="shared" si="7"/>
        <v>2450</v>
      </c>
      <c r="K34" s="20">
        <f t="shared" si="7"/>
        <v>2445</v>
      </c>
      <c r="L34" s="19">
        <f t="shared" si="7"/>
        <v>2450</v>
      </c>
      <c r="M34" s="18">
        <f t="shared" si="7"/>
        <v>1.2949999999999999</v>
      </c>
      <c r="N34" s="17">
        <f t="shared" si="7"/>
        <v>1.0764</v>
      </c>
      <c r="O34" s="16">
        <f t="shared" si="7"/>
        <v>143.76</v>
      </c>
      <c r="P34" s="15">
        <f t="shared" si="7"/>
        <v>1839.2012611665789</v>
      </c>
      <c r="Q34" s="15">
        <f t="shared" si="7"/>
        <v>1839.2012611665789</v>
      </c>
      <c r="R34" s="15">
        <f t="shared" si="7"/>
        <v>2210.3933597979067</v>
      </c>
      <c r="S34" s="14">
        <f t="shared" si="7"/>
        <v>1.2948</v>
      </c>
    </row>
    <row r="36" spans="2:19" x14ac:dyDescent="0.2">
      <c r="B36" s="7" t="s">
        <v>14</v>
      </c>
      <c r="C36" s="9"/>
      <c r="D36" s="9"/>
      <c r="E36" s="8"/>
      <c r="F36" s="9"/>
      <c r="G36" s="9"/>
      <c r="H36" s="8"/>
      <c r="I36" s="9"/>
      <c r="J36" s="9"/>
      <c r="K36" s="8"/>
      <c r="L36" s="9"/>
      <c r="M36" s="9"/>
      <c r="N36" s="8"/>
    </row>
    <row r="37" spans="2:19" x14ac:dyDescent="0.2">
      <c r="B37" s="7" t="s">
        <v>15</v>
      </c>
      <c r="C37" s="9"/>
      <c r="D37" s="9"/>
      <c r="E37" s="8"/>
      <c r="F37" s="9"/>
      <c r="G37" s="9"/>
      <c r="H37" s="8"/>
      <c r="I37" s="9"/>
      <c r="J37" s="9"/>
      <c r="K37" s="8"/>
      <c r="L37" s="9"/>
      <c r="M37" s="9"/>
      <c r="N37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Y37"/>
  <sheetViews>
    <sheetView workbookViewId="0">
      <pane ySplit="8" topLeftCell="A9" activePane="bottomLeft" state="frozen"/>
      <selection activeCell="C46" sqref="C46"/>
      <selection pane="bottomLeft" activeCell="U40" sqref="U40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26</v>
      </c>
    </row>
    <row r="6" spans="1:25" ht="13.5" thickBot="1" x14ac:dyDescent="0.25">
      <c r="B6" s="1">
        <v>45566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45566</v>
      </c>
      <c r="C9" s="46">
        <v>2634</v>
      </c>
      <c r="D9" s="45">
        <v>2635</v>
      </c>
      <c r="E9" s="44">
        <f t="shared" ref="E9:E31" si="0">AVERAGE(C9:D9)</f>
        <v>2634.5</v>
      </c>
      <c r="F9" s="46">
        <v>2630</v>
      </c>
      <c r="G9" s="45">
        <v>2630.5</v>
      </c>
      <c r="H9" s="44">
        <f t="shared" ref="H9:H31" si="1">AVERAGE(F9:G9)</f>
        <v>2630.25</v>
      </c>
      <c r="I9" s="46">
        <v>2708</v>
      </c>
      <c r="J9" s="45">
        <v>2713</v>
      </c>
      <c r="K9" s="44">
        <f t="shared" ref="K9:K31" si="2">AVERAGE(I9:J9)</f>
        <v>2710.5</v>
      </c>
      <c r="L9" s="46">
        <v>2748</v>
      </c>
      <c r="M9" s="45">
        <v>2753</v>
      </c>
      <c r="N9" s="44">
        <f t="shared" ref="N9:N31" si="3">AVERAGE(L9:M9)</f>
        <v>2750.5</v>
      </c>
      <c r="O9" s="46">
        <v>2763</v>
      </c>
      <c r="P9" s="45">
        <v>2768</v>
      </c>
      <c r="Q9" s="44">
        <f t="shared" ref="Q9:Q31" si="4">AVERAGE(O9:P9)</f>
        <v>2765.5</v>
      </c>
      <c r="R9" s="52">
        <v>2635</v>
      </c>
      <c r="S9" s="51">
        <v>1.3321000000000001</v>
      </c>
      <c r="T9" s="53">
        <v>1.1084000000000001</v>
      </c>
      <c r="U9" s="50">
        <v>143.76</v>
      </c>
      <c r="V9" s="43">
        <f>R9/S9</f>
        <v>1978.0797237444635</v>
      </c>
      <c r="W9" s="43">
        <f>G9/S9</f>
        <v>1974.7015989790555</v>
      </c>
      <c r="X9" s="49">
        <f t="shared" ref="X9:X31" si="5">R9/T9</f>
        <v>2377.3006134969323</v>
      </c>
      <c r="Y9" s="48">
        <v>1.3318000000000001</v>
      </c>
    </row>
    <row r="10" spans="1:25" x14ac:dyDescent="0.2">
      <c r="B10" s="47">
        <v>45567</v>
      </c>
      <c r="C10" s="46">
        <v>2634</v>
      </c>
      <c r="D10" s="45">
        <v>2635</v>
      </c>
      <c r="E10" s="44">
        <f t="shared" si="0"/>
        <v>2634.5</v>
      </c>
      <c r="F10" s="46">
        <v>2634</v>
      </c>
      <c r="G10" s="45">
        <v>2635</v>
      </c>
      <c r="H10" s="44">
        <f t="shared" si="1"/>
        <v>2634.5</v>
      </c>
      <c r="I10" s="46">
        <v>2718</v>
      </c>
      <c r="J10" s="45">
        <v>2723</v>
      </c>
      <c r="K10" s="44">
        <f t="shared" si="2"/>
        <v>2720.5</v>
      </c>
      <c r="L10" s="46">
        <v>2753</v>
      </c>
      <c r="M10" s="45">
        <v>2758</v>
      </c>
      <c r="N10" s="44">
        <f t="shared" si="3"/>
        <v>2755.5</v>
      </c>
      <c r="O10" s="46">
        <v>2768</v>
      </c>
      <c r="P10" s="45">
        <v>2773</v>
      </c>
      <c r="Q10" s="44">
        <f t="shared" si="4"/>
        <v>2770.5</v>
      </c>
      <c r="R10" s="52">
        <v>2635</v>
      </c>
      <c r="S10" s="51">
        <v>1.3293999999999999</v>
      </c>
      <c r="T10" s="51">
        <v>1.1075999999999999</v>
      </c>
      <c r="U10" s="50">
        <v>144.71</v>
      </c>
      <c r="V10" s="43">
        <f t="shared" ref="V10:V31" si="6">R10/S10</f>
        <v>1982.0971867007675</v>
      </c>
      <c r="W10" s="43">
        <f t="shared" ref="W10:W31" si="7">G10/S10</f>
        <v>1982.0971867007675</v>
      </c>
      <c r="X10" s="49">
        <f t="shared" si="5"/>
        <v>2379.0176959191044</v>
      </c>
      <c r="Y10" s="48">
        <v>1.329</v>
      </c>
    </row>
    <row r="11" spans="1:25" x14ac:dyDescent="0.2">
      <c r="B11" s="47">
        <v>45568</v>
      </c>
      <c r="C11" s="46">
        <v>2637</v>
      </c>
      <c r="D11" s="45">
        <v>2638</v>
      </c>
      <c r="E11" s="44">
        <f t="shared" si="0"/>
        <v>2637.5</v>
      </c>
      <c r="F11" s="46">
        <v>2643</v>
      </c>
      <c r="G11" s="45">
        <v>2643.5</v>
      </c>
      <c r="H11" s="44">
        <f t="shared" si="1"/>
        <v>2643.25</v>
      </c>
      <c r="I11" s="46">
        <v>2720</v>
      </c>
      <c r="J11" s="45">
        <v>2725</v>
      </c>
      <c r="K11" s="44">
        <f t="shared" si="2"/>
        <v>2722.5</v>
      </c>
      <c r="L11" s="46">
        <v>2750</v>
      </c>
      <c r="M11" s="45">
        <v>2755</v>
      </c>
      <c r="N11" s="44">
        <f t="shared" si="3"/>
        <v>2752.5</v>
      </c>
      <c r="O11" s="46">
        <v>2753</v>
      </c>
      <c r="P11" s="45">
        <v>2758</v>
      </c>
      <c r="Q11" s="44">
        <f t="shared" si="4"/>
        <v>2755.5</v>
      </c>
      <c r="R11" s="52">
        <v>2638</v>
      </c>
      <c r="S11" s="51">
        <v>1.3112999999999999</v>
      </c>
      <c r="T11" s="51">
        <v>1.1044</v>
      </c>
      <c r="U11" s="50">
        <v>146.66999999999999</v>
      </c>
      <c r="V11" s="43">
        <f t="shared" si="6"/>
        <v>2011.7440707694655</v>
      </c>
      <c r="W11" s="43">
        <f t="shared" si="7"/>
        <v>2015.9383817585604</v>
      </c>
      <c r="X11" s="49">
        <f t="shared" si="5"/>
        <v>2388.6273089460337</v>
      </c>
      <c r="Y11" s="48">
        <v>1.3109999999999999</v>
      </c>
    </row>
    <row r="12" spans="1:25" x14ac:dyDescent="0.2">
      <c r="B12" s="47">
        <v>45569</v>
      </c>
      <c r="C12" s="46">
        <v>2653.5</v>
      </c>
      <c r="D12" s="45">
        <v>2654</v>
      </c>
      <c r="E12" s="44">
        <f t="shared" si="0"/>
        <v>2653.75</v>
      </c>
      <c r="F12" s="46">
        <v>2665</v>
      </c>
      <c r="G12" s="45">
        <v>2665.5</v>
      </c>
      <c r="H12" s="44">
        <f t="shared" si="1"/>
        <v>2665.25</v>
      </c>
      <c r="I12" s="46">
        <v>2750</v>
      </c>
      <c r="J12" s="45">
        <v>2755</v>
      </c>
      <c r="K12" s="44">
        <f t="shared" si="2"/>
        <v>2752.5</v>
      </c>
      <c r="L12" s="46">
        <v>2780</v>
      </c>
      <c r="M12" s="45">
        <v>2785</v>
      </c>
      <c r="N12" s="44">
        <f t="shared" si="3"/>
        <v>2782.5</v>
      </c>
      <c r="O12" s="46">
        <v>2780</v>
      </c>
      <c r="P12" s="45">
        <v>2785</v>
      </c>
      <c r="Q12" s="44">
        <f t="shared" si="4"/>
        <v>2782.5</v>
      </c>
      <c r="R12" s="52">
        <v>2654</v>
      </c>
      <c r="S12" s="51">
        <v>1.3169999999999999</v>
      </c>
      <c r="T12" s="51">
        <v>1.1032999999999999</v>
      </c>
      <c r="U12" s="50">
        <v>146.6</v>
      </c>
      <c r="V12" s="43">
        <f t="shared" si="6"/>
        <v>2015.1860288534549</v>
      </c>
      <c r="W12" s="43">
        <f t="shared" si="7"/>
        <v>2023.9179954441913</v>
      </c>
      <c r="X12" s="49">
        <f t="shared" si="5"/>
        <v>2405.5107405057556</v>
      </c>
      <c r="Y12" s="48">
        <v>1.3167</v>
      </c>
    </row>
    <row r="13" spans="1:25" x14ac:dyDescent="0.2">
      <c r="B13" s="47">
        <v>45572</v>
      </c>
      <c r="C13" s="46">
        <v>2654.5</v>
      </c>
      <c r="D13" s="45">
        <v>2655.5</v>
      </c>
      <c r="E13" s="44">
        <f t="shared" si="0"/>
        <v>2655</v>
      </c>
      <c r="F13" s="46">
        <v>2655</v>
      </c>
      <c r="G13" s="45">
        <v>2655.5</v>
      </c>
      <c r="H13" s="44">
        <f t="shared" si="1"/>
        <v>2655.25</v>
      </c>
      <c r="I13" s="46">
        <v>2740</v>
      </c>
      <c r="J13" s="45">
        <v>2745</v>
      </c>
      <c r="K13" s="44">
        <f t="shared" si="2"/>
        <v>2742.5</v>
      </c>
      <c r="L13" s="46">
        <v>2780</v>
      </c>
      <c r="M13" s="45">
        <v>2785</v>
      </c>
      <c r="N13" s="44">
        <f t="shared" si="3"/>
        <v>2782.5</v>
      </c>
      <c r="O13" s="46">
        <v>2790</v>
      </c>
      <c r="P13" s="45">
        <v>2795</v>
      </c>
      <c r="Q13" s="44">
        <f t="shared" si="4"/>
        <v>2792.5</v>
      </c>
      <c r="R13" s="52">
        <v>2655.5</v>
      </c>
      <c r="S13" s="51">
        <v>1.3082</v>
      </c>
      <c r="T13" s="51">
        <v>1.0978000000000001</v>
      </c>
      <c r="U13" s="50">
        <v>148.27000000000001</v>
      </c>
      <c r="V13" s="43">
        <f t="shared" si="6"/>
        <v>2029.8883962696834</v>
      </c>
      <c r="W13" s="43">
        <f t="shared" si="7"/>
        <v>2029.8883962696834</v>
      </c>
      <c r="X13" s="49">
        <f t="shared" si="5"/>
        <v>2418.9287666241571</v>
      </c>
      <c r="Y13" s="48">
        <v>1.3081</v>
      </c>
    </row>
    <row r="14" spans="1:25" x14ac:dyDescent="0.2">
      <c r="B14" s="47">
        <v>45573</v>
      </c>
      <c r="C14" s="46">
        <v>2568</v>
      </c>
      <c r="D14" s="45">
        <v>2569</v>
      </c>
      <c r="E14" s="44">
        <f t="shared" si="0"/>
        <v>2568.5</v>
      </c>
      <c r="F14" s="46">
        <v>2585</v>
      </c>
      <c r="G14" s="45">
        <v>2585.5</v>
      </c>
      <c r="H14" s="44">
        <f t="shared" si="1"/>
        <v>2585.25</v>
      </c>
      <c r="I14" s="46">
        <v>2680</v>
      </c>
      <c r="J14" s="45">
        <v>2685</v>
      </c>
      <c r="K14" s="44">
        <f t="shared" si="2"/>
        <v>2682.5</v>
      </c>
      <c r="L14" s="46">
        <v>2747</v>
      </c>
      <c r="M14" s="45">
        <v>2752</v>
      </c>
      <c r="N14" s="44">
        <f t="shared" si="3"/>
        <v>2749.5</v>
      </c>
      <c r="O14" s="46">
        <v>2772</v>
      </c>
      <c r="P14" s="45">
        <v>2777</v>
      </c>
      <c r="Q14" s="44">
        <f t="shared" si="4"/>
        <v>2774.5</v>
      </c>
      <c r="R14" s="52">
        <v>2569</v>
      </c>
      <c r="S14" s="51">
        <v>1.3105</v>
      </c>
      <c r="T14" s="51">
        <v>1.0988</v>
      </c>
      <c r="U14" s="50">
        <v>147.86000000000001</v>
      </c>
      <c r="V14" s="43">
        <f t="shared" si="6"/>
        <v>1960.3204883632202</v>
      </c>
      <c r="W14" s="43">
        <f t="shared" si="7"/>
        <v>1972.9111026325829</v>
      </c>
      <c r="X14" s="49">
        <f t="shared" si="5"/>
        <v>2338.0050964688753</v>
      </c>
      <c r="Y14" s="48">
        <v>1.3104</v>
      </c>
    </row>
    <row r="15" spans="1:25" x14ac:dyDescent="0.2">
      <c r="B15" s="47">
        <v>45574</v>
      </c>
      <c r="C15" s="46">
        <v>2528</v>
      </c>
      <c r="D15" s="45">
        <v>2530</v>
      </c>
      <c r="E15" s="44">
        <f t="shared" si="0"/>
        <v>2529</v>
      </c>
      <c r="F15" s="46">
        <v>2540.5</v>
      </c>
      <c r="G15" s="45">
        <v>2541</v>
      </c>
      <c r="H15" s="44">
        <f t="shared" si="1"/>
        <v>2540.75</v>
      </c>
      <c r="I15" s="46">
        <v>2642</v>
      </c>
      <c r="J15" s="45">
        <v>2647</v>
      </c>
      <c r="K15" s="44">
        <f t="shared" si="2"/>
        <v>2644.5</v>
      </c>
      <c r="L15" s="46">
        <v>2710</v>
      </c>
      <c r="M15" s="45">
        <v>2715</v>
      </c>
      <c r="N15" s="44">
        <f t="shared" si="3"/>
        <v>2712.5</v>
      </c>
      <c r="O15" s="46">
        <v>2740</v>
      </c>
      <c r="P15" s="45">
        <v>2745</v>
      </c>
      <c r="Q15" s="44">
        <f t="shared" si="4"/>
        <v>2742.5</v>
      </c>
      <c r="R15" s="52">
        <v>2530</v>
      </c>
      <c r="S15" s="51">
        <v>1.3085</v>
      </c>
      <c r="T15" s="51">
        <v>1.0954999999999999</v>
      </c>
      <c r="U15" s="50">
        <v>148.72999999999999</v>
      </c>
      <c r="V15" s="43">
        <f t="shared" si="6"/>
        <v>1933.5116545662972</v>
      </c>
      <c r="W15" s="43">
        <f t="shared" si="7"/>
        <v>1941.9182269774551</v>
      </c>
      <c r="X15" s="49">
        <f t="shared" si="5"/>
        <v>2309.4477407576451</v>
      </c>
      <c r="Y15" s="48">
        <v>1.3084</v>
      </c>
    </row>
    <row r="16" spans="1:25" x14ac:dyDescent="0.2">
      <c r="B16" s="47">
        <v>45575</v>
      </c>
      <c r="C16" s="46">
        <v>2550</v>
      </c>
      <c r="D16" s="45">
        <v>2550.5</v>
      </c>
      <c r="E16" s="44">
        <f t="shared" si="0"/>
        <v>2550.25</v>
      </c>
      <c r="F16" s="46">
        <v>2556</v>
      </c>
      <c r="G16" s="45">
        <v>2558</v>
      </c>
      <c r="H16" s="44">
        <f t="shared" si="1"/>
        <v>2557</v>
      </c>
      <c r="I16" s="46">
        <v>2658</v>
      </c>
      <c r="J16" s="45">
        <v>2663</v>
      </c>
      <c r="K16" s="44">
        <f t="shared" si="2"/>
        <v>2660.5</v>
      </c>
      <c r="L16" s="46">
        <v>2730</v>
      </c>
      <c r="M16" s="45">
        <v>2735</v>
      </c>
      <c r="N16" s="44">
        <f t="shared" si="3"/>
        <v>2732.5</v>
      </c>
      <c r="O16" s="46">
        <v>2760</v>
      </c>
      <c r="P16" s="45">
        <v>2765</v>
      </c>
      <c r="Q16" s="44">
        <f t="shared" si="4"/>
        <v>2762.5</v>
      </c>
      <c r="R16" s="52">
        <v>2550.5</v>
      </c>
      <c r="S16" s="51">
        <v>1.3067</v>
      </c>
      <c r="T16" s="51">
        <v>1.0931999999999999</v>
      </c>
      <c r="U16" s="50">
        <v>148.96</v>
      </c>
      <c r="V16" s="43">
        <f t="shared" si="6"/>
        <v>1951.8634728705902</v>
      </c>
      <c r="W16" s="43">
        <f t="shared" si="7"/>
        <v>1957.6031223693274</v>
      </c>
      <c r="X16" s="49">
        <f t="shared" si="5"/>
        <v>2333.0589096231247</v>
      </c>
      <c r="Y16" s="48">
        <v>1.3066</v>
      </c>
    </row>
    <row r="17" spans="2:25" x14ac:dyDescent="0.2">
      <c r="B17" s="47">
        <v>45576</v>
      </c>
      <c r="C17" s="46">
        <v>2643</v>
      </c>
      <c r="D17" s="45">
        <v>2645</v>
      </c>
      <c r="E17" s="44">
        <f t="shared" si="0"/>
        <v>2644</v>
      </c>
      <c r="F17" s="46">
        <v>2653</v>
      </c>
      <c r="G17" s="45">
        <v>2653.5</v>
      </c>
      <c r="H17" s="44">
        <f t="shared" si="1"/>
        <v>2653.25</v>
      </c>
      <c r="I17" s="46">
        <v>2730</v>
      </c>
      <c r="J17" s="45">
        <v>2735</v>
      </c>
      <c r="K17" s="44">
        <f t="shared" si="2"/>
        <v>2732.5</v>
      </c>
      <c r="L17" s="46">
        <v>2775</v>
      </c>
      <c r="M17" s="45">
        <v>2780</v>
      </c>
      <c r="N17" s="44">
        <f t="shared" si="3"/>
        <v>2777.5</v>
      </c>
      <c r="O17" s="46">
        <v>2803</v>
      </c>
      <c r="P17" s="45">
        <v>2808</v>
      </c>
      <c r="Q17" s="44">
        <f t="shared" si="4"/>
        <v>2805.5</v>
      </c>
      <c r="R17" s="52">
        <v>2645</v>
      </c>
      <c r="S17" s="51">
        <v>1.3062</v>
      </c>
      <c r="T17" s="51">
        <v>1.0931</v>
      </c>
      <c r="U17" s="50">
        <v>149.01</v>
      </c>
      <c r="V17" s="43">
        <f t="shared" si="6"/>
        <v>2024.9578931250956</v>
      </c>
      <c r="W17" s="43">
        <f t="shared" si="7"/>
        <v>2031.4653192466697</v>
      </c>
      <c r="X17" s="49">
        <f t="shared" si="5"/>
        <v>2419.7237215259356</v>
      </c>
      <c r="Y17" s="48">
        <v>1.3061</v>
      </c>
    </row>
    <row r="18" spans="2:25" x14ac:dyDescent="0.2">
      <c r="B18" s="47">
        <v>45579</v>
      </c>
      <c r="C18" s="46">
        <v>2565.5</v>
      </c>
      <c r="D18" s="45">
        <v>2566</v>
      </c>
      <c r="E18" s="44">
        <f t="shared" si="0"/>
        <v>2565.75</v>
      </c>
      <c r="F18" s="46">
        <v>2601.5</v>
      </c>
      <c r="G18" s="45">
        <v>2602</v>
      </c>
      <c r="H18" s="44">
        <f t="shared" si="1"/>
        <v>2601.75</v>
      </c>
      <c r="I18" s="46">
        <v>2688</v>
      </c>
      <c r="J18" s="45">
        <v>2693</v>
      </c>
      <c r="K18" s="44">
        <f t="shared" si="2"/>
        <v>2690.5</v>
      </c>
      <c r="L18" s="46">
        <v>2747</v>
      </c>
      <c r="M18" s="45">
        <v>2752</v>
      </c>
      <c r="N18" s="44">
        <f t="shared" si="3"/>
        <v>2749.5</v>
      </c>
      <c r="O18" s="46">
        <v>2753</v>
      </c>
      <c r="P18" s="45">
        <v>2758</v>
      </c>
      <c r="Q18" s="44">
        <f t="shared" si="4"/>
        <v>2755.5</v>
      </c>
      <c r="R18" s="52">
        <v>2566</v>
      </c>
      <c r="S18" s="51">
        <v>1.3039000000000001</v>
      </c>
      <c r="T18" s="51">
        <v>1.0913999999999999</v>
      </c>
      <c r="U18" s="50">
        <v>149.65</v>
      </c>
      <c r="V18" s="43">
        <f t="shared" si="6"/>
        <v>1967.9423268655571</v>
      </c>
      <c r="W18" s="43">
        <f t="shared" si="7"/>
        <v>1995.5518061201012</v>
      </c>
      <c r="X18" s="49">
        <f t="shared" si="5"/>
        <v>2351.1086677661719</v>
      </c>
      <c r="Y18" s="48">
        <v>1.3038000000000001</v>
      </c>
    </row>
    <row r="19" spans="2:25" x14ac:dyDescent="0.2">
      <c r="B19" s="47">
        <v>45580</v>
      </c>
      <c r="C19" s="46">
        <v>2521.5</v>
      </c>
      <c r="D19" s="45">
        <v>2522</v>
      </c>
      <c r="E19" s="44">
        <f t="shared" si="0"/>
        <v>2521.75</v>
      </c>
      <c r="F19" s="46">
        <v>2558</v>
      </c>
      <c r="G19" s="45">
        <v>2558.5</v>
      </c>
      <c r="H19" s="44">
        <f t="shared" si="1"/>
        <v>2558.25</v>
      </c>
      <c r="I19" s="46">
        <v>2652</v>
      </c>
      <c r="J19" s="45">
        <v>2657</v>
      </c>
      <c r="K19" s="44">
        <f t="shared" si="2"/>
        <v>2654.5</v>
      </c>
      <c r="L19" s="46">
        <v>2712</v>
      </c>
      <c r="M19" s="45">
        <v>2717</v>
      </c>
      <c r="N19" s="44">
        <f t="shared" si="3"/>
        <v>2714.5</v>
      </c>
      <c r="O19" s="46">
        <v>2732</v>
      </c>
      <c r="P19" s="45">
        <v>2737</v>
      </c>
      <c r="Q19" s="44">
        <f t="shared" si="4"/>
        <v>2734.5</v>
      </c>
      <c r="R19" s="52">
        <v>2522</v>
      </c>
      <c r="S19" s="51">
        <v>1.3077000000000001</v>
      </c>
      <c r="T19" s="51">
        <v>1.0902000000000001</v>
      </c>
      <c r="U19" s="50">
        <v>149.36000000000001</v>
      </c>
      <c r="V19" s="43">
        <f t="shared" si="6"/>
        <v>1928.576890724172</v>
      </c>
      <c r="W19" s="43">
        <f t="shared" si="7"/>
        <v>1956.4884912441689</v>
      </c>
      <c r="X19" s="49">
        <f t="shared" si="5"/>
        <v>2313.3370023848834</v>
      </c>
      <c r="Y19" s="48">
        <v>1.3076000000000001</v>
      </c>
    </row>
    <row r="20" spans="2:25" x14ac:dyDescent="0.2">
      <c r="B20" s="47">
        <v>45581</v>
      </c>
      <c r="C20" s="46">
        <v>2557</v>
      </c>
      <c r="D20" s="45">
        <v>2557.5</v>
      </c>
      <c r="E20" s="44">
        <f t="shared" si="0"/>
        <v>2557.25</v>
      </c>
      <c r="F20" s="46">
        <v>2590</v>
      </c>
      <c r="G20" s="45">
        <v>2592</v>
      </c>
      <c r="H20" s="44">
        <f t="shared" si="1"/>
        <v>2591</v>
      </c>
      <c r="I20" s="46">
        <v>2677</v>
      </c>
      <c r="J20" s="45">
        <v>2682</v>
      </c>
      <c r="K20" s="44">
        <f t="shared" si="2"/>
        <v>2679.5</v>
      </c>
      <c r="L20" s="46">
        <v>2733</v>
      </c>
      <c r="M20" s="45">
        <v>2738</v>
      </c>
      <c r="N20" s="44">
        <f t="shared" si="3"/>
        <v>2735.5</v>
      </c>
      <c r="O20" s="46">
        <v>2743</v>
      </c>
      <c r="P20" s="45">
        <v>2748</v>
      </c>
      <c r="Q20" s="44">
        <f t="shared" si="4"/>
        <v>2745.5</v>
      </c>
      <c r="R20" s="52">
        <v>2557.5</v>
      </c>
      <c r="S20" s="51">
        <v>1.3030999999999999</v>
      </c>
      <c r="T20" s="51">
        <v>1.0894999999999999</v>
      </c>
      <c r="U20" s="50">
        <v>149.18</v>
      </c>
      <c r="V20" s="43">
        <f t="shared" si="6"/>
        <v>1962.6275803852354</v>
      </c>
      <c r="W20" s="43">
        <f t="shared" si="7"/>
        <v>1989.1029084490831</v>
      </c>
      <c r="X20" s="49">
        <f t="shared" si="5"/>
        <v>2347.4070674621389</v>
      </c>
      <c r="Y20" s="48">
        <v>1.3029999999999999</v>
      </c>
    </row>
    <row r="21" spans="2:25" x14ac:dyDescent="0.2">
      <c r="B21" s="47">
        <v>45582</v>
      </c>
      <c r="C21" s="46">
        <v>2524</v>
      </c>
      <c r="D21" s="45">
        <v>2524.5</v>
      </c>
      <c r="E21" s="44">
        <f t="shared" si="0"/>
        <v>2524.25</v>
      </c>
      <c r="F21" s="46">
        <v>2563.5</v>
      </c>
      <c r="G21" s="45">
        <v>2564</v>
      </c>
      <c r="H21" s="44">
        <f t="shared" si="1"/>
        <v>2563.75</v>
      </c>
      <c r="I21" s="46">
        <v>2655</v>
      </c>
      <c r="J21" s="45">
        <v>2660</v>
      </c>
      <c r="K21" s="44">
        <f t="shared" si="2"/>
        <v>2657.5</v>
      </c>
      <c r="L21" s="46">
        <v>2717</v>
      </c>
      <c r="M21" s="45">
        <v>2722</v>
      </c>
      <c r="N21" s="44">
        <f t="shared" si="3"/>
        <v>2719.5</v>
      </c>
      <c r="O21" s="46">
        <v>2747</v>
      </c>
      <c r="P21" s="45">
        <v>2752</v>
      </c>
      <c r="Q21" s="44">
        <f t="shared" si="4"/>
        <v>2749.5</v>
      </c>
      <c r="R21" s="52">
        <v>2524.5</v>
      </c>
      <c r="S21" s="51">
        <v>1.3016000000000001</v>
      </c>
      <c r="T21" s="51">
        <v>1.0864</v>
      </c>
      <c r="U21" s="50">
        <v>149.54</v>
      </c>
      <c r="V21" s="43">
        <f t="shared" si="6"/>
        <v>1939.535955746773</v>
      </c>
      <c r="W21" s="43">
        <f t="shared" si="7"/>
        <v>1969.8832206515058</v>
      </c>
      <c r="X21" s="49">
        <f t="shared" si="5"/>
        <v>2323.7297496318115</v>
      </c>
      <c r="Y21" s="48">
        <v>1.3015000000000001</v>
      </c>
    </row>
    <row r="22" spans="2:25" x14ac:dyDescent="0.2">
      <c r="B22" s="47">
        <v>45583</v>
      </c>
      <c r="C22" s="46">
        <v>2551</v>
      </c>
      <c r="D22" s="45">
        <v>2553</v>
      </c>
      <c r="E22" s="44">
        <f t="shared" si="0"/>
        <v>2552</v>
      </c>
      <c r="F22" s="46">
        <v>2587</v>
      </c>
      <c r="G22" s="45">
        <v>2588</v>
      </c>
      <c r="H22" s="44">
        <f t="shared" si="1"/>
        <v>2587.5</v>
      </c>
      <c r="I22" s="46">
        <v>2672</v>
      </c>
      <c r="J22" s="45">
        <v>2677</v>
      </c>
      <c r="K22" s="44">
        <f t="shared" si="2"/>
        <v>2674.5</v>
      </c>
      <c r="L22" s="46">
        <v>2727</v>
      </c>
      <c r="M22" s="45">
        <v>2732</v>
      </c>
      <c r="N22" s="44">
        <f t="shared" si="3"/>
        <v>2729.5</v>
      </c>
      <c r="O22" s="46">
        <v>2752</v>
      </c>
      <c r="P22" s="45">
        <v>2757</v>
      </c>
      <c r="Q22" s="44">
        <f t="shared" si="4"/>
        <v>2754.5</v>
      </c>
      <c r="R22" s="52">
        <v>2553</v>
      </c>
      <c r="S22" s="51">
        <v>1.3046</v>
      </c>
      <c r="T22" s="51">
        <v>1.0849</v>
      </c>
      <c r="U22" s="50">
        <v>150.01</v>
      </c>
      <c r="V22" s="43">
        <f t="shared" si="6"/>
        <v>1956.9216618120497</v>
      </c>
      <c r="W22" s="43">
        <f t="shared" si="7"/>
        <v>1983.7498083703817</v>
      </c>
      <c r="X22" s="49">
        <f t="shared" si="5"/>
        <v>2353.2122776292745</v>
      </c>
      <c r="Y22" s="48">
        <v>1.3045</v>
      </c>
    </row>
    <row r="23" spans="2:25" x14ac:dyDescent="0.2">
      <c r="B23" s="47">
        <v>45586</v>
      </c>
      <c r="C23" s="46">
        <v>2582</v>
      </c>
      <c r="D23" s="45">
        <v>2582.5</v>
      </c>
      <c r="E23" s="44">
        <f t="shared" si="0"/>
        <v>2582.25</v>
      </c>
      <c r="F23" s="46">
        <v>2617</v>
      </c>
      <c r="G23" s="45">
        <v>2617.5</v>
      </c>
      <c r="H23" s="44">
        <f t="shared" si="1"/>
        <v>2617.25</v>
      </c>
      <c r="I23" s="46">
        <v>2695</v>
      </c>
      <c r="J23" s="45">
        <v>2700</v>
      </c>
      <c r="K23" s="44">
        <f t="shared" si="2"/>
        <v>2697.5</v>
      </c>
      <c r="L23" s="46">
        <v>2742</v>
      </c>
      <c r="M23" s="45">
        <v>2747</v>
      </c>
      <c r="N23" s="44">
        <f t="shared" si="3"/>
        <v>2744.5</v>
      </c>
      <c r="O23" s="46">
        <v>2767</v>
      </c>
      <c r="P23" s="45">
        <v>2772</v>
      </c>
      <c r="Q23" s="44">
        <f t="shared" si="4"/>
        <v>2769.5</v>
      </c>
      <c r="R23" s="52">
        <v>2582.5</v>
      </c>
      <c r="S23" s="51">
        <v>1.302</v>
      </c>
      <c r="T23" s="51">
        <v>1.0855999999999999</v>
      </c>
      <c r="U23" s="50">
        <v>149.93</v>
      </c>
      <c r="V23" s="43">
        <f t="shared" si="6"/>
        <v>1983.4869431643624</v>
      </c>
      <c r="W23" s="43">
        <f t="shared" si="7"/>
        <v>2010.36866359447</v>
      </c>
      <c r="X23" s="49">
        <f t="shared" si="5"/>
        <v>2378.8688282977159</v>
      </c>
      <c r="Y23" s="48">
        <v>1.3019000000000001</v>
      </c>
    </row>
    <row r="24" spans="2:25" x14ac:dyDescent="0.2">
      <c r="B24" s="47">
        <v>45587</v>
      </c>
      <c r="C24" s="46">
        <v>2608</v>
      </c>
      <c r="D24" s="45">
        <v>2609</v>
      </c>
      <c r="E24" s="44">
        <f t="shared" si="0"/>
        <v>2608.5</v>
      </c>
      <c r="F24" s="46">
        <v>2632</v>
      </c>
      <c r="G24" s="45">
        <v>2632.5</v>
      </c>
      <c r="H24" s="44">
        <f t="shared" si="1"/>
        <v>2632.25</v>
      </c>
      <c r="I24" s="46">
        <v>2708</v>
      </c>
      <c r="J24" s="45">
        <v>2713</v>
      </c>
      <c r="K24" s="44">
        <f t="shared" si="2"/>
        <v>2710.5</v>
      </c>
      <c r="L24" s="46">
        <v>2755</v>
      </c>
      <c r="M24" s="45">
        <v>2760</v>
      </c>
      <c r="N24" s="44">
        <f t="shared" si="3"/>
        <v>2757.5</v>
      </c>
      <c r="O24" s="46">
        <v>2780</v>
      </c>
      <c r="P24" s="45">
        <v>2785</v>
      </c>
      <c r="Q24" s="44">
        <f t="shared" si="4"/>
        <v>2782.5</v>
      </c>
      <c r="R24" s="52">
        <v>2609</v>
      </c>
      <c r="S24" s="51">
        <v>1.298</v>
      </c>
      <c r="T24" s="51">
        <v>1.0818000000000001</v>
      </c>
      <c r="U24" s="50">
        <v>150.87</v>
      </c>
      <c r="V24" s="43">
        <f t="shared" si="6"/>
        <v>2010.015408320493</v>
      </c>
      <c r="W24" s="43">
        <f t="shared" si="7"/>
        <v>2028.1201848998458</v>
      </c>
      <c r="X24" s="49">
        <f t="shared" si="5"/>
        <v>2411.7212053984099</v>
      </c>
      <c r="Y24" s="48">
        <v>1.298</v>
      </c>
    </row>
    <row r="25" spans="2:25" x14ac:dyDescent="0.2">
      <c r="B25" s="47">
        <v>45588</v>
      </c>
      <c r="C25" s="46">
        <v>2624</v>
      </c>
      <c r="D25" s="45">
        <v>2625</v>
      </c>
      <c r="E25" s="44">
        <f t="shared" si="0"/>
        <v>2624.5</v>
      </c>
      <c r="F25" s="46">
        <v>2646</v>
      </c>
      <c r="G25" s="45">
        <v>2647</v>
      </c>
      <c r="H25" s="44">
        <f t="shared" si="1"/>
        <v>2646.5</v>
      </c>
      <c r="I25" s="46">
        <v>2710</v>
      </c>
      <c r="J25" s="45">
        <v>2715</v>
      </c>
      <c r="K25" s="44">
        <f t="shared" si="2"/>
        <v>2712.5</v>
      </c>
      <c r="L25" s="46">
        <v>2745</v>
      </c>
      <c r="M25" s="45">
        <v>2750</v>
      </c>
      <c r="N25" s="44">
        <f t="shared" si="3"/>
        <v>2747.5</v>
      </c>
      <c r="O25" s="46">
        <v>2768</v>
      </c>
      <c r="P25" s="45">
        <v>2773</v>
      </c>
      <c r="Q25" s="44">
        <f t="shared" si="4"/>
        <v>2770.5</v>
      </c>
      <c r="R25" s="52">
        <v>2625</v>
      </c>
      <c r="S25" s="51">
        <v>1.2950999999999999</v>
      </c>
      <c r="T25" s="51">
        <v>1.0764</v>
      </c>
      <c r="U25" s="50">
        <v>153.06</v>
      </c>
      <c r="V25" s="43">
        <f t="shared" si="6"/>
        <v>2026.8705119295807</v>
      </c>
      <c r="W25" s="43">
        <f t="shared" si="7"/>
        <v>2043.8576171724192</v>
      </c>
      <c r="X25" s="49">
        <f t="shared" si="5"/>
        <v>2438.6845039018954</v>
      </c>
      <c r="Y25" s="48">
        <v>1.2949999999999999</v>
      </c>
    </row>
    <row r="26" spans="2:25" x14ac:dyDescent="0.2">
      <c r="B26" s="47">
        <v>45589</v>
      </c>
      <c r="C26" s="46">
        <v>2642</v>
      </c>
      <c r="D26" s="45">
        <v>2643</v>
      </c>
      <c r="E26" s="44">
        <f t="shared" si="0"/>
        <v>2642.5</v>
      </c>
      <c r="F26" s="46">
        <v>2676.5</v>
      </c>
      <c r="G26" s="45">
        <v>2677</v>
      </c>
      <c r="H26" s="44">
        <f t="shared" si="1"/>
        <v>2676.75</v>
      </c>
      <c r="I26" s="46">
        <v>2735</v>
      </c>
      <c r="J26" s="45">
        <v>2740</v>
      </c>
      <c r="K26" s="44">
        <f t="shared" si="2"/>
        <v>2737.5</v>
      </c>
      <c r="L26" s="46">
        <v>2745</v>
      </c>
      <c r="M26" s="45">
        <v>2750</v>
      </c>
      <c r="N26" s="44">
        <f t="shared" si="3"/>
        <v>2747.5</v>
      </c>
      <c r="O26" s="46">
        <v>2750</v>
      </c>
      <c r="P26" s="45">
        <v>2755</v>
      </c>
      <c r="Q26" s="44">
        <f t="shared" si="4"/>
        <v>2752.5</v>
      </c>
      <c r="R26" s="52">
        <v>2643</v>
      </c>
      <c r="S26" s="51">
        <v>1.2974000000000001</v>
      </c>
      <c r="T26" s="51">
        <v>1.0794999999999999</v>
      </c>
      <c r="U26" s="50">
        <v>152.06</v>
      </c>
      <c r="V26" s="43">
        <f t="shared" si="6"/>
        <v>2037.1512255279788</v>
      </c>
      <c r="W26" s="43">
        <f t="shared" si="7"/>
        <v>2063.3574841991672</v>
      </c>
      <c r="X26" s="49">
        <f t="shared" si="5"/>
        <v>2448.3557202408524</v>
      </c>
      <c r="Y26" s="48">
        <v>1.2972999999999999</v>
      </c>
    </row>
    <row r="27" spans="2:25" x14ac:dyDescent="0.2">
      <c r="B27" s="47">
        <v>45590</v>
      </c>
      <c r="C27" s="46">
        <v>2600</v>
      </c>
      <c r="D27" s="45">
        <v>2600.5</v>
      </c>
      <c r="E27" s="44">
        <f t="shared" si="0"/>
        <v>2600.25</v>
      </c>
      <c r="F27" s="46">
        <v>2630</v>
      </c>
      <c r="G27" s="45">
        <v>2630.5</v>
      </c>
      <c r="H27" s="44">
        <f t="shared" si="1"/>
        <v>2630.25</v>
      </c>
      <c r="I27" s="46">
        <v>2700</v>
      </c>
      <c r="J27" s="45">
        <v>2705</v>
      </c>
      <c r="K27" s="44">
        <f t="shared" si="2"/>
        <v>2702.5</v>
      </c>
      <c r="L27" s="46">
        <v>2745</v>
      </c>
      <c r="M27" s="45">
        <v>2750</v>
      </c>
      <c r="N27" s="44">
        <f t="shared" si="3"/>
        <v>2747.5</v>
      </c>
      <c r="O27" s="46">
        <v>2765</v>
      </c>
      <c r="P27" s="45">
        <v>2770</v>
      </c>
      <c r="Q27" s="44">
        <f t="shared" si="4"/>
        <v>2767.5</v>
      </c>
      <c r="R27" s="52">
        <v>2600.5</v>
      </c>
      <c r="S27" s="51">
        <v>1.2987</v>
      </c>
      <c r="T27" s="51">
        <v>1.0822000000000001</v>
      </c>
      <c r="U27" s="50">
        <v>151.80000000000001</v>
      </c>
      <c r="V27" s="43">
        <f t="shared" si="6"/>
        <v>2002.3870023870024</v>
      </c>
      <c r="W27" s="43">
        <f t="shared" si="7"/>
        <v>2025.4870254870254</v>
      </c>
      <c r="X27" s="49">
        <f t="shared" si="5"/>
        <v>2402.9754204398446</v>
      </c>
      <c r="Y27" s="48">
        <v>1.2986</v>
      </c>
    </row>
    <row r="28" spans="2:25" x14ac:dyDescent="0.2">
      <c r="B28" s="47">
        <v>45593</v>
      </c>
      <c r="C28" s="46">
        <v>2608</v>
      </c>
      <c r="D28" s="45">
        <v>2610</v>
      </c>
      <c r="E28" s="44">
        <f t="shared" si="0"/>
        <v>2609</v>
      </c>
      <c r="F28" s="46">
        <v>2646.5</v>
      </c>
      <c r="G28" s="45">
        <v>2647</v>
      </c>
      <c r="H28" s="44">
        <f t="shared" si="1"/>
        <v>2646.75</v>
      </c>
      <c r="I28" s="46">
        <v>2710</v>
      </c>
      <c r="J28" s="45">
        <v>2715</v>
      </c>
      <c r="K28" s="44">
        <f t="shared" si="2"/>
        <v>2712.5</v>
      </c>
      <c r="L28" s="46">
        <v>2737</v>
      </c>
      <c r="M28" s="45">
        <v>2742</v>
      </c>
      <c r="N28" s="44">
        <f t="shared" si="3"/>
        <v>2739.5</v>
      </c>
      <c r="O28" s="46">
        <v>2753</v>
      </c>
      <c r="P28" s="45">
        <v>2758</v>
      </c>
      <c r="Q28" s="44">
        <f t="shared" si="4"/>
        <v>2755.5</v>
      </c>
      <c r="R28" s="52">
        <v>2610</v>
      </c>
      <c r="S28" s="51">
        <v>1.2988999999999999</v>
      </c>
      <c r="T28" s="51">
        <v>1.0815999999999999</v>
      </c>
      <c r="U28" s="50">
        <v>152.63</v>
      </c>
      <c r="V28" s="43">
        <f t="shared" si="6"/>
        <v>2009.3925629378705</v>
      </c>
      <c r="W28" s="43">
        <f t="shared" si="7"/>
        <v>2037.878204634691</v>
      </c>
      <c r="X28" s="49">
        <f t="shared" si="5"/>
        <v>2413.0917159763317</v>
      </c>
      <c r="Y28" s="48">
        <v>1.2987</v>
      </c>
    </row>
    <row r="29" spans="2:25" x14ac:dyDescent="0.2">
      <c r="B29" s="47">
        <v>45594</v>
      </c>
      <c r="C29" s="46">
        <v>2617</v>
      </c>
      <c r="D29" s="45">
        <v>2617.5</v>
      </c>
      <c r="E29" s="44">
        <f t="shared" si="0"/>
        <v>2617.25</v>
      </c>
      <c r="F29" s="46">
        <v>2652</v>
      </c>
      <c r="G29" s="45">
        <v>2653</v>
      </c>
      <c r="H29" s="44">
        <f t="shared" si="1"/>
        <v>2652.5</v>
      </c>
      <c r="I29" s="46">
        <v>2710</v>
      </c>
      <c r="J29" s="45">
        <v>2715</v>
      </c>
      <c r="K29" s="44">
        <f t="shared" si="2"/>
        <v>2712.5</v>
      </c>
      <c r="L29" s="46">
        <v>2710</v>
      </c>
      <c r="M29" s="45">
        <v>2715</v>
      </c>
      <c r="N29" s="44">
        <f t="shared" si="3"/>
        <v>2712.5</v>
      </c>
      <c r="O29" s="46">
        <v>2710</v>
      </c>
      <c r="P29" s="45">
        <v>2715</v>
      </c>
      <c r="Q29" s="44">
        <f t="shared" si="4"/>
        <v>2712.5</v>
      </c>
      <c r="R29" s="52">
        <v>2617.5</v>
      </c>
      <c r="S29" s="51">
        <v>1.2978000000000001</v>
      </c>
      <c r="T29" s="51">
        <v>1.0778000000000001</v>
      </c>
      <c r="U29" s="50">
        <v>153.77000000000001</v>
      </c>
      <c r="V29" s="43">
        <f t="shared" si="6"/>
        <v>2016.8747110494683</v>
      </c>
      <c r="W29" s="43">
        <f t="shared" si="7"/>
        <v>2044.2286947141315</v>
      </c>
      <c r="X29" s="49">
        <f t="shared" si="5"/>
        <v>2428.5581740582666</v>
      </c>
      <c r="Y29" s="48">
        <v>1.2976000000000001</v>
      </c>
    </row>
    <row r="30" spans="2:25" x14ac:dyDescent="0.2">
      <c r="B30" s="47">
        <v>45595</v>
      </c>
      <c r="C30" s="46">
        <v>2622.5</v>
      </c>
      <c r="D30" s="45">
        <v>2623</v>
      </c>
      <c r="E30" s="44">
        <f t="shared" si="0"/>
        <v>2622.75</v>
      </c>
      <c r="F30" s="46">
        <v>2653</v>
      </c>
      <c r="G30" s="45">
        <v>2654</v>
      </c>
      <c r="H30" s="44">
        <f t="shared" si="1"/>
        <v>2653.5</v>
      </c>
      <c r="I30" s="46">
        <v>2712</v>
      </c>
      <c r="J30" s="45">
        <v>2717</v>
      </c>
      <c r="K30" s="44">
        <f t="shared" si="2"/>
        <v>2714.5</v>
      </c>
      <c r="L30" s="46">
        <v>2722</v>
      </c>
      <c r="M30" s="45">
        <v>2727</v>
      </c>
      <c r="N30" s="44">
        <f t="shared" si="3"/>
        <v>2724.5</v>
      </c>
      <c r="O30" s="46">
        <v>2742</v>
      </c>
      <c r="P30" s="45">
        <v>2747</v>
      </c>
      <c r="Q30" s="44">
        <f t="shared" si="4"/>
        <v>2744.5</v>
      </c>
      <c r="R30" s="52">
        <v>2623</v>
      </c>
      <c r="S30" s="51">
        <v>1.2949999999999999</v>
      </c>
      <c r="T30" s="51">
        <v>1.0814999999999999</v>
      </c>
      <c r="U30" s="50">
        <v>153.36000000000001</v>
      </c>
      <c r="V30" s="43">
        <f t="shared" si="6"/>
        <v>2025.4826254826255</v>
      </c>
      <c r="W30" s="43">
        <f t="shared" si="7"/>
        <v>2049.4208494208497</v>
      </c>
      <c r="X30" s="49">
        <f t="shared" si="5"/>
        <v>2425.3351826167363</v>
      </c>
      <c r="Y30" s="48">
        <v>1.2948</v>
      </c>
    </row>
    <row r="31" spans="2:25" x14ac:dyDescent="0.2">
      <c r="B31" s="47">
        <v>45596</v>
      </c>
      <c r="C31" s="46">
        <v>2617</v>
      </c>
      <c r="D31" s="45">
        <v>2617.5</v>
      </c>
      <c r="E31" s="44">
        <f t="shared" si="0"/>
        <v>2617.25</v>
      </c>
      <c r="F31" s="46">
        <v>2642</v>
      </c>
      <c r="G31" s="45">
        <v>2644</v>
      </c>
      <c r="H31" s="44">
        <f t="shared" si="1"/>
        <v>2643</v>
      </c>
      <c r="I31" s="46">
        <v>2700</v>
      </c>
      <c r="J31" s="45">
        <v>2705</v>
      </c>
      <c r="K31" s="44">
        <f t="shared" si="2"/>
        <v>2702.5</v>
      </c>
      <c r="L31" s="46">
        <v>2725</v>
      </c>
      <c r="M31" s="45">
        <v>2730</v>
      </c>
      <c r="N31" s="44">
        <f t="shared" si="3"/>
        <v>2727.5</v>
      </c>
      <c r="O31" s="46">
        <v>2743</v>
      </c>
      <c r="P31" s="45">
        <v>2748</v>
      </c>
      <c r="Q31" s="44">
        <f t="shared" si="4"/>
        <v>2745.5</v>
      </c>
      <c r="R31" s="52">
        <v>2617.5</v>
      </c>
      <c r="S31" s="51">
        <v>1.2979000000000001</v>
      </c>
      <c r="T31" s="51">
        <v>1.0880000000000001</v>
      </c>
      <c r="U31" s="50">
        <v>152.69999999999999</v>
      </c>
      <c r="V31" s="43">
        <f t="shared" si="6"/>
        <v>2016.7193158178595</v>
      </c>
      <c r="W31" s="43">
        <f t="shared" si="7"/>
        <v>2037.1369134756144</v>
      </c>
      <c r="X31" s="49">
        <f t="shared" si="5"/>
        <v>2405.7904411764703</v>
      </c>
      <c r="Y31" s="48">
        <v>1.2975000000000001</v>
      </c>
    </row>
    <row r="32" spans="2:25" s="10" customFormat="1" x14ac:dyDescent="0.2">
      <c r="B32" s="42" t="s">
        <v>11</v>
      </c>
      <c r="C32" s="41">
        <f>ROUND(AVERAGE(C9:C31),2)</f>
        <v>2597.46</v>
      </c>
      <c r="D32" s="40">
        <f>ROUND(AVERAGE(D9:D31),2)</f>
        <v>2598.39</v>
      </c>
      <c r="E32" s="39">
        <f>ROUND(AVERAGE(C32:D32),2)</f>
        <v>2597.9299999999998</v>
      </c>
      <c r="F32" s="41">
        <f>ROUND(AVERAGE(F9:F31),2)</f>
        <v>2619.85</v>
      </c>
      <c r="G32" s="40">
        <f>ROUND(AVERAGE(G9:G31),2)</f>
        <v>2620.65</v>
      </c>
      <c r="H32" s="39">
        <f>ROUND(AVERAGE(F32:G32),2)</f>
        <v>2620.25</v>
      </c>
      <c r="I32" s="41">
        <f>ROUND(AVERAGE(I9:I31),2)</f>
        <v>2698.7</v>
      </c>
      <c r="J32" s="40">
        <f>ROUND(AVERAGE(J9:J31),2)</f>
        <v>2703.7</v>
      </c>
      <c r="K32" s="39">
        <f>ROUND(AVERAGE(I32:J32),2)</f>
        <v>2701.2</v>
      </c>
      <c r="L32" s="41">
        <f>ROUND(AVERAGE(L9:L31),2)</f>
        <v>2740.65</v>
      </c>
      <c r="M32" s="40">
        <f>ROUND(AVERAGE(M9:M31),2)</f>
        <v>2745.65</v>
      </c>
      <c r="N32" s="39">
        <f>ROUND(AVERAGE(L32:M32),2)</f>
        <v>2743.15</v>
      </c>
      <c r="O32" s="41">
        <f>ROUND(AVERAGE(O9:O31),2)</f>
        <v>2758</v>
      </c>
      <c r="P32" s="40">
        <f>ROUND(AVERAGE(P9:P31),2)</f>
        <v>2763</v>
      </c>
      <c r="Q32" s="39">
        <f>ROUND(AVERAGE(O32:P32),2)</f>
        <v>2760.5</v>
      </c>
      <c r="R32" s="38">
        <f>ROUND(AVERAGE(R9:R31),2)</f>
        <v>2598.39</v>
      </c>
      <c r="S32" s="37">
        <f>ROUND(AVERAGE(S9:S31),4)</f>
        <v>1.3057000000000001</v>
      </c>
      <c r="T32" s="36">
        <f>ROUND(AVERAGE(T9:T31),4)</f>
        <v>1.0904</v>
      </c>
      <c r="U32" s="175">
        <f>ROUND(AVERAGE(U9:U31),2)</f>
        <v>149.66999999999999</v>
      </c>
      <c r="V32" s="35">
        <f>AVERAGE(V9:V31)</f>
        <v>1990.071027713655</v>
      </c>
      <c r="W32" s="35">
        <f>AVERAGE(W9:W31)</f>
        <v>2007.1770957744238</v>
      </c>
      <c r="X32" s="35">
        <f>AVERAGE(X9:X31)</f>
        <v>2383.1215891673205</v>
      </c>
      <c r="Y32" s="34">
        <f>AVERAGE(Y9:Y31)</f>
        <v>1.3055608695652177</v>
      </c>
    </row>
    <row r="33" spans="2:25" s="5" customFormat="1" x14ac:dyDescent="0.2">
      <c r="B33" s="33" t="s">
        <v>12</v>
      </c>
      <c r="C33" s="32">
        <f t="shared" ref="C33:Y33" si="8">MAX(C9:C31)</f>
        <v>2654.5</v>
      </c>
      <c r="D33" s="31">
        <f t="shared" si="8"/>
        <v>2655.5</v>
      </c>
      <c r="E33" s="30">
        <f t="shared" si="8"/>
        <v>2655</v>
      </c>
      <c r="F33" s="32">
        <f t="shared" si="8"/>
        <v>2676.5</v>
      </c>
      <c r="G33" s="31">
        <f t="shared" si="8"/>
        <v>2677</v>
      </c>
      <c r="H33" s="30">
        <f t="shared" si="8"/>
        <v>2676.75</v>
      </c>
      <c r="I33" s="32">
        <f t="shared" si="8"/>
        <v>2750</v>
      </c>
      <c r="J33" s="31">
        <f t="shared" si="8"/>
        <v>2755</v>
      </c>
      <c r="K33" s="30">
        <f t="shared" si="8"/>
        <v>2752.5</v>
      </c>
      <c r="L33" s="32">
        <f t="shared" si="8"/>
        <v>2780</v>
      </c>
      <c r="M33" s="31">
        <f t="shared" si="8"/>
        <v>2785</v>
      </c>
      <c r="N33" s="30">
        <f t="shared" si="8"/>
        <v>2782.5</v>
      </c>
      <c r="O33" s="32">
        <f t="shared" si="8"/>
        <v>2803</v>
      </c>
      <c r="P33" s="31">
        <f t="shared" si="8"/>
        <v>2808</v>
      </c>
      <c r="Q33" s="30">
        <f t="shared" si="8"/>
        <v>2805.5</v>
      </c>
      <c r="R33" s="29">
        <f t="shared" si="8"/>
        <v>2655.5</v>
      </c>
      <c r="S33" s="28">
        <f t="shared" si="8"/>
        <v>1.3321000000000001</v>
      </c>
      <c r="T33" s="27">
        <f t="shared" si="8"/>
        <v>1.1084000000000001</v>
      </c>
      <c r="U33" s="26">
        <f t="shared" si="8"/>
        <v>153.77000000000001</v>
      </c>
      <c r="V33" s="25">
        <f t="shared" si="8"/>
        <v>2037.1512255279788</v>
      </c>
      <c r="W33" s="25">
        <f t="shared" si="8"/>
        <v>2063.3574841991672</v>
      </c>
      <c r="X33" s="25">
        <f t="shared" si="8"/>
        <v>2448.3557202408524</v>
      </c>
      <c r="Y33" s="24">
        <f t="shared" si="8"/>
        <v>1.3318000000000001</v>
      </c>
    </row>
    <row r="34" spans="2:25" s="5" customFormat="1" ht="13.5" thickBot="1" x14ac:dyDescent="0.25">
      <c r="B34" s="23" t="s">
        <v>13</v>
      </c>
      <c r="C34" s="22">
        <f t="shared" ref="C34:Y34" si="9">MIN(C9:C31)</f>
        <v>2521.5</v>
      </c>
      <c r="D34" s="21">
        <f t="shared" si="9"/>
        <v>2522</v>
      </c>
      <c r="E34" s="20">
        <f t="shared" si="9"/>
        <v>2521.75</v>
      </c>
      <c r="F34" s="22">
        <f t="shared" si="9"/>
        <v>2540.5</v>
      </c>
      <c r="G34" s="21">
        <f t="shared" si="9"/>
        <v>2541</v>
      </c>
      <c r="H34" s="20">
        <f t="shared" si="9"/>
        <v>2540.75</v>
      </c>
      <c r="I34" s="22">
        <f t="shared" si="9"/>
        <v>2642</v>
      </c>
      <c r="J34" s="21">
        <f t="shared" si="9"/>
        <v>2647</v>
      </c>
      <c r="K34" s="20">
        <f t="shared" si="9"/>
        <v>2644.5</v>
      </c>
      <c r="L34" s="22">
        <f t="shared" si="9"/>
        <v>2710</v>
      </c>
      <c r="M34" s="21">
        <f t="shared" si="9"/>
        <v>2715</v>
      </c>
      <c r="N34" s="20">
        <f t="shared" si="9"/>
        <v>2712.5</v>
      </c>
      <c r="O34" s="22">
        <f t="shared" si="9"/>
        <v>2710</v>
      </c>
      <c r="P34" s="21">
        <f t="shared" si="9"/>
        <v>2715</v>
      </c>
      <c r="Q34" s="20">
        <f t="shared" si="9"/>
        <v>2712.5</v>
      </c>
      <c r="R34" s="19">
        <f t="shared" si="9"/>
        <v>2522</v>
      </c>
      <c r="S34" s="18">
        <f t="shared" si="9"/>
        <v>1.2949999999999999</v>
      </c>
      <c r="T34" s="17">
        <f t="shared" si="9"/>
        <v>1.0764</v>
      </c>
      <c r="U34" s="16">
        <f t="shared" si="9"/>
        <v>143.76</v>
      </c>
      <c r="V34" s="15">
        <f t="shared" si="9"/>
        <v>1928.576890724172</v>
      </c>
      <c r="W34" s="15">
        <f t="shared" si="9"/>
        <v>1941.9182269774551</v>
      </c>
      <c r="X34" s="15">
        <f t="shared" si="9"/>
        <v>2309.4477407576451</v>
      </c>
      <c r="Y34" s="14">
        <f t="shared" si="9"/>
        <v>1.2948</v>
      </c>
    </row>
    <row r="36" spans="2:25" x14ac:dyDescent="0.2">
      <c r="B36" s="7" t="s">
        <v>14</v>
      </c>
      <c r="C36" s="9"/>
      <c r="D36" s="9"/>
      <c r="E36" s="8"/>
      <c r="F36" s="9"/>
      <c r="G36" s="9"/>
      <c r="H36" s="8"/>
      <c r="I36" s="9"/>
      <c r="J36" s="9"/>
      <c r="K36" s="8"/>
      <c r="L36" s="9"/>
      <c r="M36" s="9"/>
      <c r="N36" s="8"/>
    </row>
    <row r="37" spans="2:25" x14ac:dyDescent="0.2">
      <c r="B37" s="7" t="s">
        <v>15</v>
      </c>
      <c r="C37" s="9"/>
      <c r="D37" s="9"/>
      <c r="E37" s="8"/>
      <c r="F37" s="9"/>
      <c r="G37" s="9"/>
      <c r="H37" s="8"/>
      <c r="I37" s="9"/>
      <c r="J37" s="9"/>
      <c r="K37" s="8"/>
      <c r="L37" s="9"/>
      <c r="M37" s="9"/>
      <c r="N37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Y37"/>
  <sheetViews>
    <sheetView workbookViewId="0">
      <pane ySplit="8" topLeftCell="A9" activePane="bottomLeft" state="frozen"/>
      <selection activeCell="C46" sqref="C46"/>
      <selection pane="bottomLeft" activeCell="AD30" sqref="AD30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27</v>
      </c>
    </row>
    <row r="6" spans="1:25" ht="13.5" thickBot="1" x14ac:dyDescent="0.25">
      <c r="B6" s="1">
        <v>45566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45566</v>
      </c>
      <c r="C9" s="46">
        <v>3108</v>
      </c>
      <c r="D9" s="45">
        <v>3108.5</v>
      </c>
      <c r="E9" s="44">
        <f t="shared" ref="E9:E31" si="0">AVERAGE(C9:D9)</f>
        <v>3108.25</v>
      </c>
      <c r="F9" s="46">
        <v>3139</v>
      </c>
      <c r="G9" s="45">
        <v>3141</v>
      </c>
      <c r="H9" s="44">
        <f t="shared" ref="H9:H31" si="1">AVERAGE(F9:G9)</f>
        <v>3140</v>
      </c>
      <c r="I9" s="46">
        <v>3127</v>
      </c>
      <c r="J9" s="45">
        <v>3132</v>
      </c>
      <c r="K9" s="44">
        <f t="shared" ref="K9:K31" si="2">AVERAGE(I9:J9)</f>
        <v>3129.5</v>
      </c>
      <c r="L9" s="46">
        <v>2967</v>
      </c>
      <c r="M9" s="45">
        <v>2972</v>
      </c>
      <c r="N9" s="44">
        <f t="shared" ref="N9:N31" si="3">AVERAGE(L9:M9)</f>
        <v>2969.5</v>
      </c>
      <c r="O9" s="46">
        <v>2827</v>
      </c>
      <c r="P9" s="45">
        <v>2832</v>
      </c>
      <c r="Q9" s="44">
        <f t="shared" ref="Q9:Q31" si="4">AVERAGE(O9:P9)</f>
        <v>2829.5</v>
      </c>
      <c r="R9" s="52">
        <v>3108.5</v>
      </c>
      <c r="S9" s="51">
        <v>1.3321000000000001</v>
      </c>
      <c r="T9" s="53">
        <v>1.1084000000000001</v>
      </c>
      <c r="U9" s="50">
        <v>143.76</v>
      </c>
      <c r="V9" s="43">
        <f>R9/S9</f>
        <v>2333.5335185046165</v>
      </c>
      <c r="W9" s="43">
        <f>G9/S9</f>
        <v>2357.9310862547854</v>
      </c>
      <c r="X9" s="49">
        <f>R9/T9</f>
        <v>2804.4929628293035</v>
      </c>
      <c r="Y9" s="48">
        <v>1.3318000000000001</v>
      </c>
    </row>
    <row r="10" spans="1:25" x14ac:dyDescent="0.2">
      <c r="B10" s="47">
        <v>45567</v>
      </c>
      <c r="C10" s="46">
        <v>3130</v>
      </c>
      <c r="D10" s="45">
        <v>3132</v>
      </c>
      <c r="E10" s="44">
        <f t="shared" si="0"/>
        <v>3131</v>
      </c>
      <c r="F10" s="46">
        <v>3151.5</v>
      </c>
      <c r="G10" s="45">
        <v>3153</v>
      </c>
      <c r="H10" s="44">
        <f t="shared" si="1"/>
        <v>3152.25</v>
      </c>
      <c r="I10" s="46">
        <v>3135</v>
      </c>
      <c r="J10" s="45">
        <v>3140</v>
      </c>
      <c r="K10" s="44">
        <f t="shared" si="2"/>
        <v>3137.5</v>
      </c>
      <c r="L10" s="46">
        <v>2952</v>
      </c>
      <c r="M10" s="45">
        <v>2957</v>
      </c>
      <c r="N10" s="44">
        <f t="shared" si="3"/>
        <v>2954.5</v>
      </c>
      <c r="O10" s="46">
        <v>2792</v>
      </c>
      <c r="P10" s="45">
        <v>2797</v>
      </c>
      <c r="Q10" s="44">
        <f t="shared" si="4"/>
        <v>2794.5</v>
      </c>
      <c r="R10" s="52">
        <v>3132</v>
      </c>
      <c r="S10" s="51">
        <v>1.3293999999999999</v>
      </c>
      <c r="T10" s="51">
        <v>1.1075999999999999</v>
      </c>
      <c r="U10" s="50">
        <v>144.71</v>
      </c>
      <c r="V10" s="43">
        <f>R10/S10</f>
        <v>2355.9500526553334</v>
      </c>
      <c r="W10" s="43">
        <f t="shared" ref="W10:W31" si="5">G10/S10</f>
        <v>2371.7466526252447</v>
      </c>
      <c r="X10" s="49">
        <f t="shared" ref="X9:X31" si="6">R10/T10</f>
        <v>2827.7356446370532</v>
      </c>
      <c r="Y10" s="48">
        <v>1.329</v>
      </c>
    </row>
    <row r="11" spans="1:25" x14ac:dyDescent="0.2">
      <c r="B11" s="47">
        <v>45568</v>
      </c>
      <c r="C11" s="46">
        <v>3134</v>
      </c>
      <c r="D11" s="45">
        <v>3134.5</v>
      </c>
      <c r="E11" s="44">
        <f t="shared" si="0"/>
        <v>3134.25</v>
      </c>
      <c r="F11" s="46">
        <v>3160</v>
      </c>
      <c r="G11" s="45">
        <v>3162</v>
      </c>
      <c r="H11" s="44">
        <f t="shared" si="1"/>
        <v>3161</v>
      </c>
      <c r="I11" s="46">
        <v>3140</v>
      </c>
      <c r="J11" s="45">
        <v>3145</v>
      </c>
      <c r="K11" s="44">
        <f t="shared" si="2"/>
        <v>3142.5</v>
      </c>
      <c r="L11" s="46">
        <v>2933</v>
      </c>
      <c r="M11" s="45">
        <v>2938</v>
      </c>
      <c r="N11" s="44">
        <f t="shared" si="3"/>
        <v>2935.5</v>
      </c>
      <c r="O11" s="46">
        <v>2753</v>
      </c>
      <c r="P11" s="45">
        <v>2758</v>
      </c>
      <c r="Q11" s="44">
        <f t="shared" si="4"/>
        <v>2755.5</v>
      </c>
      <c r="R11" s="52">
        <v>3134.5</v>
      </c>
      <c r="S11" s="51">
        <v>1.3112999999999999</v>
      </c>
      <c r="T11" s="51">
        <v>1.1044</v>
      </c>
      <c r="U11" s="50">
        <v>146.66999999999999</v>
      </c>
      <c r="V11" s="43">
        <f t="shared" ref="V10:V31" si="7">R11/S11</f>
        <v>2390.3759627850227</v>
      </c>
      <c r="W11" s="43">
        <f t="shared" si="5"/>
        <v>2411.3475177304967</v>
      </c>
      <c r="X11" s="49">
        <f t="shared" si="6"/>
        <v>2838.1926838102136</v>
      </c>
      <c r="Y11" s="48">
        <v>1.3109999999999999</v>
      </c>
    </row>
    <row r="12" spans="1:25" x14ac:dyDescent="0.2">
      <c r="B12" s="47">
        <v>45569</v>
      </c>
      <c r="C12" s="46">
        <v>3143.5</v>
      </c>
      <c r="D12" s="45">
        <v>3144</v>
      </c>
      <c r="E12" s="44">
        <f t="shared" si="0"/>
        <v>3143.75</v>
      </c>
      <c r="F12" s="46">
        <v>3167.5</v>
      </c>
      <c r="G12" s="45">
        <v>3168.5</v>
      </c>
      <c r="H12" s="44">
        <f t="shared" si="1"/>
        <v>3168</v>
      </c>
      <c r="I12" s="46">
        <v>3155</v>
      </c>
      <c r="J12" s="45">
        <v>3160</v>
      </c>
      <c r="K12" s="44">
        <f t="shared" si="2"/>
        <v>3157.5</v>
      </c>
      <c r="L12" s="46">
        <v>2958</v>
      </c>
      <c r="M12" s="45">
        <v>2963</v>
      </c>
      <c r="N12" s="44">
        <f t="shared" si="3"/>
        <v>2960.5</v>
      </c>
      <c r="O12" s="46">
        <v>2778</v>
      </c>
      <c r="P12" s="45">
        <v>2783</v>
      </c>
      <c r="Q12" s="44">
        <f t="shared" si="4"/>
        <v>2780.5</v>
      </c>
      <c r="R12" s="52">
        <v>3144</v>
      </c>
      <c r="S12" s="51">
        <v>1.3169999999999999</v>
      </c>
      <c r="T12" s="51">
        <v>1.1032999999999999</v>
      </c>
      <c r="U12" s="50">
        <v>146.6</v>
      </c>
      <c r="V12" s="43">
        <f t="shared" si="7"/>
        <v>2387.2437357630979</v>
      </c>
      <c r="W12" s="43">
        <f t="shared" si="5"/>
        <v>2405.8466211085802</v>
      </c>
      <c r="X12" s="49">
        <f t="shared" si="6"/>
        <v>2849.6329194235477</v>
      </c>
      <c r="Y12" s="48">
        <v>1.3167</v>
      </c>
    </row>
    <row r="13" spans="1:25" x14ac:dyDescent="0.2">
      <c r="B13" s="47">
        <v>45572</v>
      </c>
      <c r="C13" s="46">
        <v>3153</v>
      </c>
      <c r="D13" s="45">
        <v>3154</v>
      </c>
      <c r="E13" s="44">
        <f t="shared" si="0"/>
        <v>3153.5</v>
      </c>
      <c r="F13" s="46">
        <v>3175</v>
      </c>
      <c r="G13" s="45">
        <v>3176</v>
      </c>
      <c r="H13" s="44">
        <f t="shared" si="1"/>
        <v>3175.5</v>
      </c>
      <c r="I13" s="46">
        <v>3152</v>
      </c>
      <c r="J13" s="45">
        <v>3157</v>
      </c>
      <c r="K13" s="44">
        <f t="shared" si="2"/>
        <v>3154.5</v>
      </c>
      <c r="L13" s="46">
        <v>2932</v>
      </c>
      <c r="M13" s="45">
        <v>2937</v>
      </c>
      <c r="N13" s="44">
        <f t="shared" si="3"/>
        <v>2934.5</v>
      </c>
      <c r="O13" s="46">
        <v>2752</v>
      </c>
      <c r="P13" s="45">
        <v>2757</v>
      </c>
      <c r="Q13" s="44">
        <f t="shared" si="4"/>
        <v>2754.5</v>
      </c>
      <c r="R13" s="52">
        <v>3154</v>
      </c>
      <c r="S13" s="51">
        <v>1.3082</v>
      </c>
      <c r="T13" s="51">
        <v>1.0978000000000001</v>
      </c>
      <c r="U13" s="50">
        <v>148.27000000000001</v>
      </c>
      <c r="V13" s="43">
        <f t="shared" si="7"/>
        <v>2410.9463384803548</v>
      </c>
      <c r="W13" s="43">
        <f t="shared" si="5"/>
        <v>2427.7633389390003</v>
      </c>
      <c r="X13" s="49">
        <f t="shared" si="6"/>
        <v>2873.0187648023316</v>
      </c>
      <c r="Y13" s="48">
        <v>1.3081</v>
      </c>
    </row>
    <row r="14" spans="1:25" x14ac:dyDescent="0.2">
      <c r="B14" s="47">
        <v>45573</v>
      </c>
      <c r="C14" s="46">
        <v>3082.5</v>
      </c>
      <c r="D14" s="45">
        <v>3083</v>
      </c>
      <c r="E14" s="44">
        <f t="shared" si="0"/>
        <v>3082.75</v>
      </c>
      <c r="F14" s="46">
        <v>3106</v>
      </c>
      <c r="G14" s="45">
        <v>3107</v>
      </c>
      <c r="H14" s="44">
        <f t="shared" si="1"/>
        <v>3106.5</v>
      </c>
      <c r="I14" s="46">
        <v>3088</v>
      </c>
      <c r="J14" s="45">
        <v>3093</v>
      </c>
      <c r="K14" s="44">
        <f t="shared" si="2"/>
        <v>3090.5</v>
      </c>
      <c r="L14" s="46">
        <v>2882</v>
      </c>
      <c r="M14" s="45">
        <v>2887</v>
      </c>
      <c r="N14" s="44">
        <f t="shared" si="3"/>
        <v>2884.5</v>
      </c>
      <c r="O14" s="46">
        <v>2702</v>
      </c>
      <c r="P14" s="45">
        <v>2707</v>
      </c>
      <c r="Q14" s="44">
        <f t="shared" si="4"/>
        <v>2704.5</v>
      </c>
      <c r="R14" s="52">
        <v>3083</v>
      </c>
      <c r="S14" s="51">
        <v>1.3105</v>
      </c>
      <c r="T14" s="51">
        <v>1.0988</v>
      </c>
      <c r="U14" s="50">
        <v>147.86000000000001</v>
      </c>
      <c r="V14" s="43">
        <f t="shared" si="7"/>
        <v>2352.5371995421597</v>
      </c>
      <c r="W14" s="43">
        <f t="shared" si="5"/>
        <v>2370.8508202975963</v>
      </c>
      <c r="X14" s="49">
        <f t="shared" si="6"/>
        <v>2805.7881325081908</v>
      </c>
      <c r="Y14" s="48">
        <v>1.3104</v>
      </c>
    </row>
    <row r="15" spans="1:25" x14ac:dyDescent="0.2">
      <c r="B15" s="47">
        <v>45574</v>
      </c>
      <c r="C15" s="46">
        <v>3000</v>
      </c>
      <c r="D15" s="45">
        <v>3001</v>
      </c>
      <c r="E15" s="44">
        <f t="shared" si="0"/>
        <v>3000.5</v>
      </c>
      <c r="F15" s="46">
        <v>3028</v>
      </c>
      <c r="G15" s="45">
        <v>3029</v>
      </c>
      <c r="H15" s="44">
        <f t="shared" si="1"/>
        <v>3028.5</v>
      </c>
      <c r="I15" s="46">
        <v>3028</v>
      </c>
      <c r="J15" s="45">
        <v>3033</v>
      </c>
      <c r="K15" s="44">
        <f t="shared" si="2"/>
        <v>3030.5</v>
      </c>
      <c r="L15" s="46">
        <v>2858</v>
      </c>
      <c r="M15" s="45">
        <v>2863</v>
      </c>
      <c r="N15" s="44">
        <f t="shared" si="3"/>
        <v>2860.5</v>
      </c>
      <c r="O15" s="46">
        <v>2678</v>
      </c>
      <c r="P15" s="45">
        <v>2683</v>
      </c>
      <c r="Q15" s="44">
        <f t="shared" si="4"/>
        <v>2680.5</v>
      </c>
      <c r="R15" s="52">
        <v>3001</v>
      </c>
      <c r="S15" s="51">
        <v>1.3085</v>
      </c>
      <c r="T15" s="51">
        <v>1.0954999999999999</v>
      </c>
      <c r="U15" s="50">
        <v>148.72999999999999</v>
      </c>
      <c r="V15" s="43">
        <f t="shared" si="7"/>
        <v>2293.4658005349638</v>
      </c>
      <c r="W15" s="43">
        <f t="shared" si="5"/>
        <v>2314.8643484906383</v>
      </c>
      <c r="X15" s="49">
        <f t="shared" si="6"/>
        <v>2739.3884071200368</v>
      </c>
      <c r="Y15" s="48">
        <v>1.3084</v>
      </c>
    </row>
    <row r="16" spans="1:25" x14ac:dyDescent="0.2">
      <c r="B16" s="47">
        <v>45575</v>
      </c>
      <c r="C16" s="46">
        <v>3016</v>
      </c>
      <c r="D16" s="45">
        <v>3017</v>
      </c>
      <c r="E16" s="44">
        <f t="shared" si="0"/>
        <v>3016.5</v>
      </c>
      <c r="F16" s="46">
        <v>3034</v>
      </c>
      <c r="G16" s="45">
        <v>3034.5</v>
      </c>
      <c r="H16" s="44">
        <f t="shared" si="1"/>
        <v>3034.25</v>
      </c>
      <c r="I16" s="46">
        <v>3025</v>
      </c>
      <c r="J16" s="45">
        <v>3030</v>
      </c>
      <c r="K16" s="44">
        <f t="shared" si="2"/>
        <v>3027.5</v>
      </c>
      <c r="L16" s="46">
        <v>2867</v>
      </c>
      <c r="M16" s="45">
        <v>2872</v>
      </c>
      <c r="N16" s="44">
        <f t="shared" si="3"/>
        <v>2869.5</v>
      </c>
      <c r="O16" s="46">
        <v>2687</v>
      </c>
      <c r="P16" s="45">
        <v>2692</v>
      </c>
      <c r="Q16" s="44">
        <f t="shared" si="4"/>
        <v>2689.5</v>
      </c>
      <c r="R16" s="52">
        <v>3017</v>
      </c>
      <c r="S16" s="51">
        <v>1.3067</v>
      </c>
      <c r="T16" s="51">
        <v>1.0931999999999999</v>
      </c>
      <c r="U16" s="50">
        <v>148.96</v>
      </c>
      <c r="V16" s="43">
        <f t="shared" si="7"/>
        <v>2308.8696716920485</v>
      </c>
      <c r="W16" s="43">
        <f t="shared" si="5"/>
        <v>2322.2621871891024</v>
      </c>
      <c r="X16" s="49">
        <f t="shared" si="6"/>
        <v>2759.7877789974386</v>
      </c>
      <c r="Y16" s="48">
        <v>1.3066</v>
      </c>
    </row>
    <row r="17" spans="2:25" x14ac:dyDescent="0.2">
      <c r="B17" s="47">
        <v>45576</v>
      </c>
      <c r="C17" s="46">
        <v>3107</v>
      </c>
      <c r="D17" s="45">
        <v>3108</v>
      </c>
      <c r="E17" s="44">
        <f t="shared" si="0"/>
        <v>3107.5</v>
      </c>
      <c r="F17" s="46">
        <v>3115</v>
      </c>
      <c r="G17" s="45">
        <v>3117</v>
      </c>
      <c r="H17" s="44">
        <f t="shared" si="1"/>
        <v>3116</v>
      </c>
      <c r="I17" s="46">
        <v>3087</v>
      </c>
      <c r="J17" s="45">
        <v>3092</v>
      </c>
      <c r="K17" s="44">
        <f t="shared" si="2"/>
        <v>3089.5</v>
      </c>
      <c r="L17" s="46">
        <v>2917</v>
      </c>
      <c r="M17" s="45">
        <v>2922</v>
      </c>
      <c r="N17" s="44">
        <f t="shared" si="3"/>
        <v>2919.5</v>
      </c>
      <c r="O17" s="46">
        <v>2737</v>
      </c>
      <c r="P17" s="45">
        <v>2742</v>
      </c>
      <c r="Q17" s="44">
        <f t="shared" si="4"/>
        <v>2739.5</v>
      </c>
      <c r="R17" s="52">
        <v>3108</v>
      </c>
      <c r="S17" s="51">
        <v>1.3062</v>
      </c>
      <c r="T17" s="51">
        <v>1.0931</v>
      </c>
      <c r="U17" s="50">
        <v>149.01</v>
      </c>
      <c r="V17" s="43">
        <f t="shared" si="7"/>
        <v>2379.4212218649518</v>
      </c>
      <c r="W17" s="43">
        <f t="shared" si="5"/>
        <v>2386.3114377583829</v>
      </c>
      <c r="X17" s="49">
        <f t="shared" si="6"/>
        <v>2843.2897264660141</v>
      </c>
      <c r="Y17" s="48">
        <v>1.3061</v>
      </c>
    </row>
    <row r="18" spans="2:25" x14ac:dyDescent="0.2">
      <c r="B18" s="47">
        <v>45579</v>
      </c>
      <c r="C18" s="46">
        <v>3046</v>
      </c>
      <c r="D18" s="45">
        <v>3047</v>
      </c>
      <c r="E18" s="44">
        <f t="shared" si="0"/>
        <v>3046.5</v>
      </c>
      <c r="F18" s="46">
        <v>3065</v>
      </c>
      <c r="G18" s="45">
        <v>3067</v>
      </c>
      <c r="H18" s="44">
        <f t="shared" si="1"/>
        <v>3066</v>
      </c>
      <c r="I18" s="46">
        <v>3030</v>
      </c>
      <c r="J18" s="45">
        <v>3035</v>
      </c>
      <c r="K18" s="44">
        <f t="shared" si="2"/>
        <v>3032.5</v>
      </c>
      <c r="L18" s="46">
        <v>2860</v>
      </c>
      <c r="M18" s="45">
        <v>2865</v>
      </c>
      <c r="N18" s="44">
        <f t="shared" si="3"/>
        <v>2862.5</v>
      </c>
      <c r="O18" s="46">
        <v>2680</v>
      </c>
      <c r="P18" s="45">
        <v>2685</v>
      </c>
      <c r="Q18" s="44">
        <f t="shared" si="4"/>
        <v>2682.5</v>
      </c>
      <c r="R18" s="52">
        <v>3047</v>
      </c>
      <c r="S18" s="51">
        <v>1.3039000000000001</v>
      </c>
      <c r="T18" s="51">
        <v>1.0913999999999999</v>
      </c>
      <c r="U18" s="50">
        <v>149.65</v>
      </c>
      <c r="V18" s="43">
        <f t="shared" si="7"/>
        <v>2336.8356469054374</v>
      </c>
      <c r="W18" s="43">
        <f t="shared" si="5"/>
        <v>2352.1742464912954</v>
      </c>
      <c r="X18" s="49">
        <f t="shared" si="6"/>
        <v>2791.8270111783031</v>
      </c>
      <c r="Y18" s="48">
        <v>1.3038000000000001</v>
      </c>
    </row>
    <row r="19" spans="2:25" x14ac:dyDescent="0.2">
      <c r="B19" s="47">
        <v>45580</v>
      </c>
      <c r="C19" s="46">
        <v>2997</v>
      </c>
      <c r="D19" s="45">
        <v>2998</v>
      </c>
      <c r="E19" s="44">
        <f t="shared" si="0"/>
        <v>2997.5</v>
      </c>
      <c r="F19" s="46">
        <v>3015</v>
      </c>
      <c r="G19" s="45">
        <v>3015.5</v>
      </c>
      <c r="H19" s="44">
        <f t="shared" si="1"/>
        <v>3015.25</v>
      </c>
      <c r="I19" s="46">
        <v>2995</v>
      </c>
      <c r="J19" s="45">
        <v>3000</v>
      </c>
      <c r="K19" s="44">
        <f t="shared" si="2"/>
        <v>2997.5</v>
      </c>
      <c r="L19" s="46">
        <v>2853</v>
      </c>
      <c r="M19" s="45">
        <v>2858</v>
      </c>
      <c r="N19" s="44">
        <f t="shared" si="3"/>
        <v>2855.5</v>
      </c>
      <c r="O19" s="46">
        <v>2673</v>
      </c>
      <c r="P19" s="45">
        <v>2678</v>
      </c>
      <c r="Q19" s="44">
        <f t="shared" si="4"/>
        <v>2675.5</v>
      </c>
      <c r="R19" s="52">
        <v>2998</v>
      </c>
      <c r="S19" s="51">
        <v>1.3077000000000001</v>
      </c>
      <c r="T19" s="51">
        <v>1.0902000000000001</v>
      </c>
      <c r="U19" s="50">
        <v>149.36000000000001</v>
      </c>
      <c r="V19" s="43">
        <f t="shared" si="7"/>
        <v>2292.5747495602964</v>
      </c>
      <c r="W19" s="43">
        <f t="shared" si="5"/>
        <v>2305.9570237822127</v>
      </c>
      <c r="X19" s="49">
        <f t="shared" si="6"/>
        <v>2749.9541368556229</v>
      </c>
      <c r="Y19" s="48">
        <v>1.3076000000000001</v>
      </c>
    </row>
    <row r="20" spans="2:25" x14ac:dyDescent="0.2">
      <c r="B20" s="47">
        <v>45581</v>
      </c>
      <c r="C20" s="46">
        <v>3071</v>
      </c>
      <c r="D20" s="45">
        <v>3072</v>
      </c>
      <c r="E20" s="44">
        <f t="shared" si="0"/>
        <v>3071.5</v>
      </c>
      <c r="F20" s="46">
        <v>3083</v>
      </c>
      <c r="G20" s="45">
        <v>3085</v>
      </c>
      <c r="H20" s="44">
        <f t="shared" si="1"/>
        <v>3084</v>
      </c>
      <c r="I20" s="46">
        <v>3063</v>
      </c>
      <c r="J20" s="45">
        <v>3068</v>
      </c>
      <c r="K20" s="44">
        <f t="shared" si="2"/>
        <v>3065.5</v>
      </c>
      <c r="L20" s="46">
        <v>2913</v>
      </c>
      <c r="M20" s="45">
        <v>2918</v>
      </c>
      <c r="N20" s="44">
        <f t="shared" si="3"/>
        <v>2915.5</v>
      </c>
      <c r="O20" s="46">
        <v>2733</v>
      </c>
      <c r="P20" s="45">
        <v>2738</v>
      </c>
      <c r="Q20" s="44">
        <f t="shared" si="4"/>
        <v>2735.5</v>
      </c>
      <c r="R20" s="52">
        <v>3072</v>
      </c>
      <c r="S20" s="51">
        <v>1.3030999999999999</v>
      </c>
      <c r="T20" s="51">
        <v>1.0894999999999999</v>
      </c>
      <c r="U20" s="50">
        <v>149.18</v>
      </c>
      <c r="V20" s="43">
        <f t="shared" si="7"/>
        <v>2357.455298902617</v>
      </c>
      <c r="W20" s="43">
        <f t="shared" si="5"/>
        <v>2367.4315094774001</v>
      </c>
      <c r="X20" s="49">
        <f t="shared" si="6"/>
        <v>2819.6420376319415</v>
      </c>
      <c r="Y20" s="48">
        <v>1.3029999999999999</v>
      </c>
    </row>
    <row r="21" spans="2:25" x14ac:dyDescent="0.2">
      <c r="B21" s="47">
        <v>45582</v>
      </c>
      <c r="C21" s="46">
        <v>3007</v>
      </c>
      <c r="D21" s="45">
        <v>3008</v>
      </c>
      <c r="E21" s="44">
        <f t="shared" si="0"/>
        <v>3007.5</v>
      </c>
      <c r="F21" s="46">
        <v>3008</v>
      </c>
      <c r="G21" s="45">
        <v>3010</v>
      </c>
      <c r="H21" s="44">
        <f t="shared" si="1"/>
        <v>3009</v>
      </c>
      <c r="I21" s="46">
        <v>2982</v>
      </c>
      <c r="J21" s="45">
        <v>2987</v>
      </c>
      <c r="K21" s="44">
        <f t="shared" si="2"/>
        <v>2984.5</v>
      </c>
      <c r="L21" s="46">
        <v>2807</v>
      </c>
      <c r="M21" s="45">
        <v>2812</v>
      </c>
      <c r="N21" s="44">
        <f t="shared" si="3"/>
        <v>2809.5</v>
      </c>
      <c r="O21" s="46">
        <v>2627</v>
      </c>
      <c r="P21" s="45">
        <v>2632</v>
      </c>
      <c r="Q21" s="44">
        <f t="shared" si="4"/>
        <v>2629.5</v>
      </c>
      <c r="R21" s="52">
        <v>3008</v>
      </c>
      <c r="S21" s="51">
        <v>1.3016000000000001</v>
      </c>
      <c r="T21" s="51">
        <v>1.0864</v>
      </c>
      <c r="U21" s="50">
        <v>149.54</v>
      </c>
      <c r="V21" s="43">
        <f t="shared" si="7"/>
        <v>2311.00184388445</v>
      </c>
      <c r="W21" s="43">
        <f t="shared" si="5"/>
        <v>2312.538414259373</v>
      </c>
      <c r="X21" s="49">
        <f t="shared" si="6"/>
        <v>2768.7776141384388</v>
      </c>
      <c r="Y21" s="48">
        <v>1.3015000000000001</v>
      </c>
    </row>
    <row r="22" spans="2:25" x14ac:dyDescent="0.2">
      <c r="B22" s="47">
        <v>45583</v>
      </c>
      <c r="C22" s="46">
        <v>3081</v>
      </c>
      <c r="D22" s="45">
        <v>3082</v>
      </c>
      <c r="E22" s="44">
        <f t="shared" si="0"/>
        <v>3081.5</v>
      </c>
      <c r="F22" s="46">
        <v>3083</v>
      </c>
      <c r="G22" s="45">
        <v>3085</v>
      </c>
      <c r="H22" s="44">
        <f t="shared" si="1"/>
        <v>3084</v>
      </c>
      <c r="I22" s="46">
        <v>3067</v>
      </c>
      <c r="J22" s="45">
        <v>3072</v>
      </c>
      <c r="K22" s="44">
        <f t="shared" si="2"/>
        <v>3069.5</v>
      </c>
      <c r="L22" s="46">
        <v>2910</v>
      </c>
      <c r="M22" s="45">
        <v>2915</v>
      </c>
      <c r="N22" s="44">
        <f t="shared" si="3"/>
        <v>2912.5</v>
      </c>
      <c r="O22" s="46">
        <v>2730</v>
      </c>
      <c r="P22" s="45">
        <v>2735</v>
      </c>
      <c r="Q22" s="44">
        <f t="shared" si="4"/>
        <v>2732.5</v>
      </c>
      <c r="R22" s="52">
        <v>3082</v>
      </c>
      <c r="S22" s="51">
        <v>1.3046</v>
      </c>
      <c r="T22" s="51">
        <v>1.0849</v>
      </c>
      <c r="U22" s="50">
        <v>150.01</v>
      </c>
      <c r="V22" s="43">
        <f t="shared" si="7"/>
        <v>2362.4099340794114</v>
      </c>
      <c r="W22" s="43">
        <f t="shared" si="5"/>
        <v>2364.7094894986972</v>
      </c>
      <c r="X22" s="49">
        <f t="shared" si="6"/>
        <v>2840.8148216425479</v>
      </c>
      <c r="Y22" s="48">
        <v>1.3045</v>
      </c>
    </row>
    <row r="23" spans="2:25" x14ac:dyDescent="0.2">
      <c r="B23" s="47">
        <v>45586</v>
      </c>
      <c r="C23" s="46">
        <v>3122</v>
      </c>
      <c r="D23" s="45">
        <v>3123</v>
      </c>
      <c r="E23" s="44">
        <f t="shared" si="0"/>
        <v>3122.5</v>
      </c>
      <c r="F23" s="46">
        <v>3113</v>
      </c>
      <c r="G23" s="45">
        <v>3115</v>
      </c>
      <c r="H23" s="44">
        <f t="shared" si="1"/>
        <v>3114</v>
      </c>
      <c r="I23" s="46">
        <v>3088</v>
      </c>
      <c r="J23" s="45">
        <v>3093</v>
      </c>
      <c r="K23" s="44">
        <f t="shared" si="2"/>
        <v>3090.5</v>
      </c>
      <c r="L23" s="46">
        <v>2928</v>
      </c>
      <c r="M23" s="45">
        <v>2933</v>
      </c>
      <c r="N23" s="44">
        <f t="shared" si="3"/>
        <v>2930.5</v>
      </c>
      <c r="O23" s="46">
        <v>2748</v>
      </c>
      <c r="P23" s="45">
        <v>2753</v>
      </c>
      <c r="Q23" s="44">
        <f t="shared" si="4"/>
        <v>2750.5</v>
      </c>
      <c r="R23" s="52">
        <v>3123</v>
      </c>
      <c r="S23" s="51">
        <v>1.302</v>
      </c>
      <c r="T23" s="51">
        <v>1.0855999999999999</v>
      </c>
      <c r="U23" s="50">
        <v>149.93</v>
      </c>
      <c r="V23" s="43">
        <f t="shared" si="7"/>
        <v>2398.617511520737</v>
      </c>
      <c r="W23" s="43">
        <f t="shared" si="5"/>
        <v>2392.4731182795699</v>
      </c>
      <c r="X23" s="49">
        <f t="shared" si="6"/>
        <v>2876.7501842299193</v>
      </c>
      <c r="Y23" s="48">
        <v>1.3019000000000001</v>
      </c>
    </row>
    <row r="24" spans="2:25" x14ac:dyDescent="0.2">
      <c r="B24" s="47">
        <v>45587</v>
      </c>
      <c r="C24" s="46">
        <v>3151</v>
      </c>
      <c r="D24" s="45">
        <v>3152</v>
      </c>
      <c r="E24" s="44">
        <f t="shared" si="0"/>
        <v>3151.5</v>
      </c>
      <c r="F24" s="46">
        <v>3132.5</v>
      </c>
      <c r="G24" s="45">
        <v>3133.5</v>
      </c>
      <c r="H24" s="44">
        <f t="shared" si="1"/>
        <v>3133</v>
      </c>
      <c r="I24" s="46">
        <v>3095</v>
      </c>
      <c r="J24" s="45">
        <v>3100</v>
      </c>
      <c r="K24" s="44">
        <f t="shared" si="2"/>
        <v>3097.5</v>
      </c>
      <c r="L24" s="46">
        <v>2920</v>
      </c>
      <c r="M24" s="45">
        <v>2925</v>
      </c>
      <c r="N24" s="44">
        <f t="shared" si="3"/>
        <v>2922.5</v>
      </c>
      <c r="O24" s="46">
        <v>2740</v>
      </c>
      <c r="P24" s="45">
        <v>2745</v>
      </c>
      <c r="Q24" s="44">
        <f t="shared" si="4"/>
        <v>2742.5</v>
      </c>
      <c r="R24" s="52">
        <v>3152</v>
      </c>
      <c r="S24" s="51">
        <v>1.298</v>
      </c>
      <c r="T24" s="51">
        <v>1.0818000000000001</v>
      </c>
      <c r="U24" s="50">
        <v>150.87</v>
      </c>
      <c r="V24" s="43">
        <f t="shared" si="7"/>
        <v>2428.3513097072419</v>
      </c>
      <c r="W24" s="43">
        <f t="shared" si="5"/>
        <v>2414.0986132511557</v>
      </c>
      <c r="X24" s="49">
        <f t="shared" si="6"/>
        <v>2913.6624144943612</v>
      </c>
      <c r="Y24" s="48">
        <v>1.298</v>
      </c>
    </row>
    <row r="25" spans="2:25" x14ac:dyDescent="0.2">
      <c r="B25" s="47">
        <v>45588</v>
      </c>
      <c r="C25" s="46">
        <v>3165</v>
      </c>
      <c r="D25" s="45">
        <v>3165.5</v>
      </c>
      <c r="E25" s="44">
        <f t="shared" si="0"/>
        <v>3165.25</v>
      </c>
      <c r="F25" s="46">
        <v>3129.5</v>
      </c>
      <c r="G25" s="45">
        <v>3130.5</v>
      </c>
      <c r="H25" s="44">
        <f t="shared" si="1"/>
        <v>3130</v>
      </c>
      <c r="I25" s="46">
        <v>3075</v>
      </c>
      <c r="J25" s="45">
        <v>3080</v>
      </c>
      <c r="K25" s="44">
        <f t="shared" si="2"/>
        <v>3077.5</v>
      </c>
      <c r="L25" s="46">
        <v>2895</v>
      </c>
      <c r="M25" s="45">
        <v>2900</v>
      </c>
      <c r="N25" s="44">
        <f t="shared" si="3"/>
        <v>2897.5</v>
      </c>
      <c r="O25" s="46">
        <v>2695</v>
      </c>
      <c r="P25" s="45">
        <v>2700</v>
      </c>
      <c r="Q25" s="44">
        <f t="shared" si="4"/>
        <v>2697.5</v>
      </c>
      <c r="R25" s="52">
        <v>3165.5</v>
      </c>
      <c r="S25" s="51">
        <v>1.2950999999999999</v>
      </c>
      <c r="T25" s="51">
        <v>1.0764</v>
      </c>
      <c r="U25" s="50">
        <v>153.06</v>
      </c>
      <c r="V25" s="43">
        <f t="shared" si="7"/>
        <v>2444.2128021002241</v>
      </c>
      <c r="W25" s="43">
        <f t="shared" si="5"/>
        <v>2417.1878619411632</v>
      </c>
      <c r="X25" s="49">
        <f t="shared" si="6"/>
        <v>2940.8212560386473</v>
      </c>
      <c r="Y25" s="48">
        <v>1.2949999999999999</v>
      </c>
    </row>
    <row r="26" spans="2:25" x14ac:dyDescent="0.2">
      <c r="B26" s="47">
        <v>45589</v>
      </c>
      <c r="C26" s="46">
        <v>3237</v>
      </c>
      <c r="D26" s="45">
        <v>3237.5</v>
      </c>
      <c r="E26" s="44">
        <f t="shared" si="0"/>
        <v>3237.25</v>
      </c>
      <c r="F26" s="46">
        <v>3190</v>
      </c>
      <c r="G26" s="45">
        <v>3191</v>
      </c>
      <c r="H26" s="44">
        <f t="shared" si="1"/>
        <v>3190.5</v>
      </c>
      <c r="I26" s="46">
        <v>3078</v>
      </c>
      <c r="J26" s="45">
        <v>3083</v>
      </c>
      <c r="K26" s="44">
        <f t="shared" si="2"/>
        <v>3080.5</v>
      </c>
      <c r="L26" s="46">
        <v>2868</v>
      </c>
      <c r="M26" s="45">
        <v>2873</v>
      </c>
      <c r="N26" s="44">
        <f t="shared" si="3"/>
        <v>2870.5</v>
      </c>
      <c r="O26" s="46">
        <v>2610</v>
      </c>
      <c r="P26" s="45">
        <v>2615</v>
      </c>
      <c r="Q26" s="44">
        <f t="shared" si="4"/>
        <v>2612.5</v>
      </c>
      <c r="R26" s="52">
        <v>3237.5</v>
      </c>
      <c r="S26" s="51">
        <v>1.2974000000000001</v>
      </c>
      <c r="T26" s="51">
        <v>1.0794999999999999</v>
      </c>
      <c r="U26" s="50">
        <v>152.06</v>
      </c>
      <c r="V26" s="43">
        <f t="shared" si="7"/>
        <v>2495.3753661168489</v>
      </c>
      <c r="W26" s="43">
        <f t="shared" si="5"/>
        <v>2459.5344535224294</v>
      </c>
      <c r="X26" s="49">
        <f t="shared" si="6"/>
        <v>2999.0736452061142</v>
      </c>
      <c r="Y26" s="48">
        <v>1.2972999999999999</v>
      </c>
    </row>
    <row r="27" spans="2:25" x14ac:dyDescent="0.2">
      <c r="B27" s="47">
        <v>45590</v>
      </c>
      <c r="C27" s="46">
        <v>3077.5</v>
      </c>
      <c r="D27" s="45">
        <v>3078</v>
      </c>
      <c r="E27" s="44">
        <f t="shared" si="0"/>
        <v>3077.75</v>
      </c>
      <c r="F27" s="46">
        <v>3068</v>
      </c>
      <c r="G27" s="45">
        <v>3070</v>
      </c>
      <c r="H27" s="44">
        <f t="shared" si="1"/>
        <v>3069</v>
      </c>
      <c r="I27" s="46">
        <v>3023</v>
      </c>
      <c r="J27" s="45">
        <v>3028</v>
      </c>
      <c r="K27" s="44">
        <f t="shared" si="2"/>
        <v>3025.5</v>
      </c>
      <c r="L27" s="46">
        <v>2828</v>
      </c>
      <c r="M27" s="45">
        <v>2833</v>
      </c>
      <c r="N27" s="44">
        <f t="shared" si="3"/>
        <v>2830.5</v>
      </c>
      <c r="O27" s="46">
        <v>2570</v>
      </c>
      <c r="P27" s="45">
        <v>2575</v>
      </c>
      <c r="Q27" s="44">
        <f t="shared" si="4"/>
        <v>2572.5</v>
      </c>
      <c r="R27" s="52">
        <v>3078</v>
      </c>
      <c r="S27" s="51">
        <v>1.2987</v>
      </c>
      <c r="T27" s="51">
        <v>1.0822000000000001</v>
      </c>
      <c r="U27" s="50">
        <v>151.80000000000001</v>
      </c>
      <c r="V27" s="43">
        <f t="shared" si="7"/>
        <v>2370.0623700623701</v>
      </c>
      <c r="W27" s="43">
        <f t="shared" si="5"/>
        <v>2363.902363902364</v>
      </c>
      <c r="X27" s="49">
        <f t="shared" si="6"/>
        <v>2844.2062465348363</v>
      </c>
      <c r="Y27" s="48">
        <v>1.2986</v>
      </c>
    </row>
    <row r="28" spans="2:25" x14ac:dyDescent="0.2">
      <c r="B28" s="47">
        <v>45593</v>
      </c>
      <c r="C28" s="46">
        <v>3104.5</v>
      </c>
      <c r="D28" s="45">
        <v>3105</v>
      </c>
      <c r="E28" s="44">
        <f t="shared" si="0"/>
        <v>3104.75</v>
      </c>
      <c r="F28" s="46">
        <v>3079</v>
      </c>
      <c r="G28" s="45">
        <v>3081</v>
      </c>
      <c r="H28" s="44">
        <f t="shared" si="1"/>
        <v>3080</v>
      </c>
      <c r="I28" s="46">
        <v>3023</v>
      </c>
      <c r="J28" s="45">
        <v>3028</v>
      </c>
      <c r="K28" s="44">
        <f t="shared" si="2"/>
        <v>3025.5</v>
      </c>
      <c r="L28" s="46">
        <v>2852</v>
      </c>
      <c r="M28" s="45">
        <v>2857</v>
      </c>
      <c r="N28" s="44">
        <f t="shared" si="3"/>
        <v>2854.5</v>
      </c>
      <c r="O28" s="46">
        <v>2593</v>
      </c>
      <c r="P28" s="45">
        <v>2598</v>
      </c>
      <c r="Q28" s="44">
        <f t="shared" si="4"/>
        <v>2595.5</v>
      </c>
      <c r="R28" s="52">
        <v>3105</v>
      </c>
      <c r="S28" s="51">
        <v>1.2988999999999999</v>
      </c>
      <c r="T28" s="51">
        <v>1.0815999999999999</v>
      </c>
      <c r="U28" s="50">
        <v>152.63</v>
      </c>
      <c r="V28" s="43">
        <f t="shared" si="7"/>
        <v>2390.4842559088461</v>
      </c>
      <c r="W28" s="43">
        <f t="shared" si="5"/>
        <v>2372.0070829163137</v>
      </c>
      <c r="X28" s="49">
        <f t="shared" si="6"/>
        <v>2870.7470414201184</v>
      </c>
      <c r="Y28" s="48">
        <v>1.2987</v>
      </c>
    </row>
    <row r="29" spans="2:25" x14ac:dyDescent="0.2">
      <c r="B29" s="47">
        <v>45594</v>
      </c>
      <c r="C29" s="46">
        <v>3160</v>
      </c>
      <c r="D29" s="45">
        <v>3162</v>
      </c>
      <c r="E29" s="44">
        <f t="shared" si="0"/>
        <v>3161</v>
      </c>
      <c r="F29" s="46">
        <v>3126</v>
      </c>
      <c r="G29" s="45">
        <v>3127</v>
      </c>
      <c r="H29" s="44">
        <f t="shared" si="1"/>
        <v>3126.5</v>
      </c>
      <c r="I29" s="46">
        <v>3063</v>
      </c>
      <c r="J29" s="45">
        <v>3068</v>
      </c>
      <c r="K29" s="44">
        <f t="shared" si="2"/>
        <v>3065.5</v>
      </c>
      <c r="L29" s="46">
        <v>2893</v>
      </c>
      <c r="M29" s="45">
        <v>2898</v>
      </c>
      <c r="N29" s="44">
        <f t="shared" si="3"/>
        <v>2895.5</v>
      </c>
      <c r="O29" s="46">
        <v>2635</v>
      </c>
      <c r="P29" s="45">
        <v>2640</v>
      </c>
      <c r="Q29" s="44">
        <f t="shared" si="4"/>
        <v>2637.5</v>
      </c>
      <c r="R29" s="52">
        <v>3162</v>
      </c>
      <c r="S29" s="51">
        <v>1.2978000000000001</v>
      </c>
      <c r="T29" s="51">
        <v>1.0778000000000001</v>
      </c>
      <c r="U29" s="50">
        <v>153.77000000000001</v>
      </c>
      <c r="V29" s="43">
        <f t="shared" si="7"/>
        <v>2436.4308830328246</v>
      </c>
      <c r="W29" s="43">
        <f t="shared" si="5"/>
        <v>2409.46216674372</v>
      </c>
      <c r="X29" s="49">
        <f t="shared" si="6"/>
        <v>2933.7539432176654</v>
      </c>
      <c r="Y29" s="48">
        <v>1.2976000000000001</v>
      </c>
    </row>
    <row r="30" spans="2:25" x14ac:dyDescent="0.2">
      <c r="B30" s="47">
        <v>45595</v>
      </c>
      <c r="C30" s="46">
        <v>3152</v>
      </c>
      <c r="D30" s="45">
        <v>3153</v>
      </c>
      <c r="E30" s="44">
        <f t="shared" si="0"/>
        <v>3152.5</v>
      </c>
      <c r="F30" s="46">
        <v>3125</v>
      </c>
      <c r="G30" s="45">
        <v>3127</v>
      </c>
      <c r="H30" s="44">
        <f t="shared" si="1"/>
        <v>3126</v>
      </c>
      <c r="I30" s="46">
        <v>3075</v>
      </c>
      <c r="J30" s="45">
        <v>3080</v>
      </c>
      <c r="K30" s="44">
        <f t="shared" si="2"/>
        <v>3077.5</v>
      </c>
      <c r="L30" s="46">
        <v>2908</v>
      </c>
      <c r="M30" s="45">
        <v>2913</v>
      </c>
      <c r="N30" s="44">
        <f t="shared" si="3"/>
        <v>2910.5</v>
      </c>
      <c r="O30" s="46">
        <v>2650</v>
      </c>
      <c r="P30" s="45">
        <v>2655</v>
      </c>
      <c r="Q30" s="44">
        <f t="shared" si="4"/>
        <v>2652.5</v>
      </c>
      <c r="R30" s="52">
        <v>3153</v>
      </c>
      <c r="S30" s="51">
        <v>1.2949999999999999</v>
      </c>
      <c r="T30" s="51">
        <v>1.0814999999999999</v>
      </c>
      <c r="U30" s="50">
        <v>153.36000000000001</v>
      </c>
      <c r="V30" s="43">
        <f t="shared" si="7"/>
        <v>2434.7490347490348</v>
      </c>
      <c r="W30" s="43">
        <f t="shared" si="5"/>
        <v>2414.6718146718149</v>
      </c>
      <c r="X30" s="49">
        <f t="shared" si="6"/>
        <v>2915.3952843273232</v>
      </c>
      <c r="Y30" s="48">
        <v>1.2948</v>
      </c>
    </row>
    <row r="31" spans="2:25" x14ac:dyDescent="0.2">
      <c r="B31" s="47">
        <v>45596</v>
      </c>
      <c r="C31" s="46">
        <v>3101</v>
      </c>
      <c r="D31" s="45">
        <v>3102</v>
      </c>
      <c r="E31" s="44">
        <f t="shared" si="0"/>
        <v>3101.5</v>
      </c>
      <c r="F31" s="46">
        <v>3095</v>
      </c>
      <c r="G31" s="45">
        <v>3097</v>
      </c>
      <c r="H31" s="44">
        <f t="shared" si="1"/>
        <v>3096</v>
      </c>
      <c r="I31" s="46">
        <v>3063</v>
      </c>
      <c r="J31" s="45">
        <v>3068</v>
      </c>
      <c r="K31" s="44">
        <f t="shared" si="2"/>
        <v>3065.5</v>
      </c>
      <c r="L31" s="46">
        <v>2910</v>
      </c>
      <c r="M31" s="45">
        <v>2915</v>
      </c>
      <c r="N31" s="44">
        <f t="shared" si="3"/>
        <v>2912.5</v>
      </c>
      <c r="O31" s="46">
        <v>2652</v>
      </c>
      <c r="P31" s="45">
        <v>2657</v>
      </c>
      <c r="Q31" s="44">
        <f t="shared" si="4"/>
        <v>2654.5</v>
      </c>
      <c r="R31" s="52">
        <v>3102</v>
      </c>
      <c r="S31" s="51">
        <v>1.2979000000000001</v>
      </c>
      <c r="T31" s="51">
        <v>1.0880000000000001</v>
      </c>
      <c r="U31" s="50">
        <v>152.69999999999999</v>
      </c>
      <c r="V31" s="43">
        <f t="shared" si="7"/>
        <v>2390.014639032283</v>
      </c>
      <c r="W31" s="43">
        <f t="shared" si="5"/>
        <v>2386.1622621157253</v>
      </c>
      <c r="X31" s="49">
        <f t="shared" si="6"/>
        <v>2851.1029411764703</v>
      </c>
      <c r="Y31" s="48">
        <v>1.2975000000000001</v>
      </c>
    </row>
    <row r="32" spans="2:25" s="10" customFormat="1" x14ac:dyDescent="0.2">
      <c r="B32" s="42" t="s">
        <v>11</v>
      </c>
      <c r="C32" s="41">
        <f>ROUND(AVERAGE(C9:C31),2)</f>
        <v>3102</v>
      </c>
      <c r="D32" s="40">
        <f>ROUND(AVERAGE(D9:D31),2)</f>
        <v>3102.91</v>
      </c>
      <c r="E32" s="39">
        <f>ROUND(AVERAGE(C32:D32),2)</f>
        <v>3102.46</v>
      </c>
      <c r="F32" s="41">
        <f>ROUND(AVERAGE(F9:F31),2)</f>
        <v>3103.83</v>
      </c>
      <c r="G32" s="40">
        <f>ROUND(AVERAGE(G9:G31),2)</f>
        <v>3105.33</v>
      </c>
      <c r="H32" s="39">
        <f>ROUND(AVERAGE(F32:G32),2)</f>
        <v>3104.58</v>
      </c>
      <c r="I32" s="41">
        <f>ROUND(AVERAGE(I9:I31),2)</f>
        <v>3072.04</v>
      </c>
      <c r="J32" s="40">
        <f>ROUND(AVERAGE(J9:J31),2)</f>
        <v>3077.04</v>
      </c>
      <c r="K32" s="39">
        <f>ROUND(AVERAGE(I32:J32),2)</f>
        <v>3074.54</v>
      </c>
      <c r="L32" s="41">
        <f>ROUND(AVERAGE(L9:L31),2)</f>
        <v>2896.13</v>
      </c>
      <c r="M32" s="40">
        <f>ROUND(AVERAGE(M9:M31),2)</f>
        <v>2901.13</v>
      </c>
      <c r="N32" s="39">
        <f>ROUND(AVERAGE(L32:M32),2)</f>
        <v>2898.63</v>
      </c>
      <c r="O32" s="41">
        <f>ROUND(AVERAGE(O9:O31),2)</f>
        <v>2697.48</v>
      </c>
      <c r="P32" s="40">
        <f>ROUND(AVERAGE(P9:P31),2)</f>
        <v>2702.48</v>
      </c>
      <c r="Q32" s="39">
        <f>ROUND(AVERAGE(O32:P32),2)</f>
        <v>2699.98</v>
      </c>
      <c r="R32" s="38">
        <f>ROUND(AVERAGE(R9:R31),2)</f>
        <v>3102.91</v>
      </c>
      <c r="S32" s="37">
        <f>ROUND(AVERAGE(S9:S31),4)</f>
        <v>1.3057000000000001</v>
      </c>
      <c r="T32" s="36">
        <f>ROUND(AVERAGE(T9:T31),4)</f>
        <v>1.0904</v>
      </c>
      <c r="U32" s="175">
        <f>ROUND(AVERAGE(U9:U31),2)</f>
        <v>149.66999999999999</v>
      </c>
      <c r="V32" s="35">
        <f>AVERAGE(V9:V31)</f>
        <v>2376.5617020602244</v>
      </c>
      <c r="W32" s="35">
        <f>AVERAGE(W9:W31)</f>
        <v>2378.3145404890024</v>
      </c>
      <c r="X32" s="35">
        <f>AVERAGE(X9:X31)</f>
        <v>2845.9937216820185</v>
      </c>
      <c r="Y32" s="34">
        <f>AVERAGE(Y9:Y31)</f>
        <v>1.3055608695652177</v>
      </c>
    </row>
    <row r="33" spans="2:25" s="5" customFormat="1" x14ac:dyDescent="0.2">
      <c r="B33" s="33" t="s">
        <v>12</v>
      </c>
      <c r="C33" s="32">
        <f t="shared" ref="C33:Y33" si="8">MAX(C9:C31)</f>
        <v>3237</v>
      </c>
      <c r="D33" s="31">
        <f t="shared" si="8"/>
        <v>3237.5</v>
      </c>
      <c r="E33" s="30">
        <f t="shared" si="8"/>
        <v>3237.25</v>
      </c>
      <c r="F33" s="32">
        <f t="shared" si="8"/>
        <v>3190</v>
      </c>
      <c r="G33" s="31">
        <f t="shared" si="8"/>
        <v>3191</v>
      </c>
      <c r="H33" s="30">
        <f t="shared" si="8"/>
        <v>3190.5</v>
      </c>
      <c r="I33" s="32">
        <f t="shared" si="8"/>
        <v>3155</v>
      </c>
      <c r="J33" s="31">
        <f t="shared" si="8"/>
        <v>3160</v>
      </c>
      <c r="K33" s="30">
        <f t="shared" si="8"/>
        <v>3157.5</v>
      </c>
      <c r="L33" s="32">
        <f t="shared" si="8"/>
        <v>2967</v>
      </c>
      <c r="M33" s="31">
        <f t="shared" si="8"/>
        <v>2972</v>
      </c>
      <c r="N33" s="30">
        <f t="shared" si="8"/>
        <v>2969.5</v>
      </c>
      <c r="O33" s="32">
        <f t="shared" si="8"/>
        <v>2827</v>
      </c>
      <c r="P33" s="31">
        <f t="shared" si="8"/>
        <v>2832</v>
      </c>
      <c r="Q33" s="30">
        <f t="shared" si="8"/>
        <v>2829.5</v>
      </c>
      <c r="R33" s="29">
        <f t="shared" si="8"/>
        <v>3237.5</v>
      </c>
      <c r="S33" s="28">
        <f t="shared" si="8"/>
        <v>1.3321000000000001</v>
      </c>
      <c r="T33" s="27">
        <f t="shared" si="8"/>
        <v>1.1084000000000001</v>
      </c>
      <c r="U33" s="26">
        <f t="shared" si="8"/>
        <v>153.77000000000001</v>
      </c>
      <c r="V33" s="25">
        <f t="shared" si="8"/>
        <v>2495.3753661168489</v>
      </c>
      <c r="W33" s="25">
        <f t="shared" si="8"/>
        <v>2459.5344535224294</v>
      </c>
      <c r="X33" s="25">
        <f t="shared" si="8"/>
        <v>2999.0736452061142</v>
      </c>
      <c r="Y33" s="24">
        <f t="shared" si="8"/>
        <v>1.3318000000000001</v>
      </c>
    </row>
    <row r="34" spans="2:25" s="5" customFormat="1" ht="13.5" thickBot="1" x14ac:dyDescent="0.25">
      <c r="B34" s="23" t="s">
        <v>13</v>
      </c>
      <c r="C34" s="22">
        <f t="shared" ref="C34:Y34" si="9">MIN(C9:C31)</f>
        <v>2997</v>
      </c>
      <c r="D34" s="21">
        <f t="shared" si="9"/>
        <v>2998</v>
      </c>
      <c r="E34" s="20">
        <f t="shared" si="9"/>
        <v>2997.5</v>
      </c>
      <c r="F34" s="22">
        <f t="shared" si="9"/>
        <v>3008</v>
      </c>
      <c r="G34" s="21">
        <f t="shared" si="9"/>
        <v>3010</v>
      </c>
      <c r="H34" s="20">
        <f t="shared" si="9"/>
        <v>3009</v>
      </c>
      <c r="I34" s="22">
        <f t="shared" si="9"/>
        <v>2982</v>
      </c>
      <c r="J34" s="21">
        <f t="shared" si="9"/>
        <v>2987</v>
      </c>
      <c r="K34" s="20">
        <f t="shared" si="9"/>
        <v>2984.5</v>
      </c>
      <c r="L34" s="22">
        <f t="shared" si="9"/>
        <v>2807</v>
      </c>
      <c r="M34" s="21">
        <f t="shared" si="9"/>
        <v>2812</v>
      </c>
      <c r="N34" s="20">
        <f t="shared" si="9"/>
        <v>2809.5</v>
      </c>
      <c r="O34" s="22">
        <f t="shared" si="9"/>
        <v>2570</v>
      </c>
      <c r="P34" s="21">
        <f t="shared" si="9"/>
        <v>2575</v>
      </c>
      <c r="Q34" s="20">
        <f t="shared" si="9"/>
        <v>2572.5</v>
      </c>
      <c r="R34" s="19">
        <f t="shared" si="9"/>
        <v>2998</v>
      </c>
      <c r="S34" s="18">
        <f t="shared" si="9"/>
        <v>1.2949999999999999</v>
      </c>
      <c r="T34" s="17">
        <f t="shared" si="9"/>
        <v>1.0764</v>
      </c>
      <c r="U34" s="16">
        <f t="shared" si="9"/>
        <v>143.76</v>
      </c>
      <c r="V34" s="15">
        <f t="shared" si="9"/>
        <v>2292.5747495602964</v>
      </c>
      <c r="W34" s="15">
        <f t="shared" si="9"/>
        <v>2305.9570237822127</v>
      </c>
      <c r="X34" s="15">
        <f t="shared" si="9"/>
        <v>2739.3884071200368</v>
      </c>
      <c r="Y34" s="14">
        <f t="shared" si="9"/>
        <v>1.2948</v>
      </c>
    </row>
    <row r="36" spans="2:25" x14ac:dyDescent="0.2">
      <c r="B36" s="7" t="s">
        <v>14</v>
      </c>
      <c r="C36" s="9"/>
      <c r="D36" s="9"/>
      <c r="E36" s="8"/>
      <c r="F36" s="9"/>
      <c r="G36" s="9"/>
      <c r="H36" s="8"/>
      <c r="I36" s="9"/>
      <c r="J36" s="9"/>
      <c r="K36" s="8"/>
      <c r="L36" s="9"/>
      <c r="M36" s="9"/>
      <c r="N36" s="8"/>
    </row>
    <row r="37" spans="2:25" x14ac:dyDescent="0.2">
      <c r="B37" s="7" t="s">
        <v>15</v>
      </c>
      <c r="C37" s="9"/>
      <c r="D37" s="9"/>
      <c r="E37" s="8"/>
      <c r="F37" s="9"/>
      <c r="G37" s="9"/>
      <c r="H37" s="8"/>
      <c r="I37" s="9"/>
      <c r="J37" s="9"/>
      <c r="K37" s="8"/>
      <c r="L37" s="9"/>
      <c r="M37" s="9"/>
      <c r="N37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Y37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28</v>
      </c>
    </row>
    <row r="6" spans="1:25" ht="13.5" thickBot="1" x14ac:dyDescent="0.25">
      <c r="B6" s="1">
        <v>45566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45566</v>
      </c>
      <c r="C9" s="46">
        <v>2074.5</v>
      </c>
      <c r="D9" s="45">
        <v>2075.5</v>
      </c>
      <c r="E9" s="44">
        <f t="shared" ref="E9:E31" si="0">AVERAGE(C9:D9)</f>
        <v>2075</v>
      </c>
      <c r="F9" s="46">
        <v>2117</v>
      </c>
      <c r="G9" s="45">
        <v>2119</v>
      </c>
      <c r="H9" s="44">
        <f t="shared" ref="H9:H31" si="1">AVERAGE(F9:G9)</f>
        <v>2118</v>
      </c>
      <c r="I9" s="46">
        <v>2232</v>
      </c>
      <c r="J9" s="45">
        <v>2237</v>
      </c>
      <c r="K9" s="44">
        <f t="shared" ref="K9:K31" si="2">AVERAGE(I9:J9)</f>
        <v>2234.5</v>
      </c>
      <c r="L9" s="46">
        <v>2288</v>
      </c>
      <c r="M9" s="45">
        <v>2293</v>
      </c>
      <c r="N9" s="44">
        <f t="shared" ref="N9:N31" si="3">AVERAGE(L9:M9)</f>
        <v>2290.5</v>
      </c>
      <c r="O9" s="46">
        <v>2308</v>
      </c>
      <c r="P9" s="45">
        <v>2313</v>
      </c>
      <c r="Q9" s="44">
        <f t="shared" ref="Q9:Q31" si="4">AVERAGE(O9:P9)</f>
        <v>2310.5</v>
      </c>
      <c r="R9" s="52">
        <v>2075.5</v>
      </c>
      <c r="S9" s="51">
        <v>1.3321000000000001</v>
      </c>
      <c r="T9" s="53">
        <v>1.1084000000000001</v>
      </c>
      <c r="U9" s="50">
        <v>143.76</v>
      </c>
      <c r="V9" s="43">
        <v>1558.07</v>
      </c>
      <c r="W9" s="43">
        <v>1591.08</v>
      </c>
      <c r="X9" s="49">
        <f t="shared" ref="X9:X31" si="5">R9/T9</f>
        <v>1872.5189462287981</v>
      </c>
      <c r="Y9" s="48">
        <v>1.3318000000000001</v>
      </c>
    </row>
    <row r="10" spans="1:25" x14ac:dyDescent="0.2">
      <c r="B10" s="47">
        <v>45567</v>
      </c>
      <c r="C10" s="46">
        <v>2089</v>
      </c>
      <c r="D10" s="45">
        <v>2091</v>
      </c>
      <c r="E10" s="44">
        <f t="shared" si="0"/>
        <v>2090</v>
      </c>
      <c r="F10" s="46">
        <v>2137</v>
      </c>
      <c r="G10" s="45">
        <v>2139</v>
      </c>
      <c r="H10" s="44">
        <f t="shared" si="1"/>
        <v>2138</v>
      </c>
      <c r="I10" s="46">
        <v>2255</v>
      </c>
      <c r="J10" s="45">
        <v>2260</v>
      </c>
      <c r="K10" s="44">
        <f t="shared" si="2"/>
        <v>2257.5</v>
      </c>
      <c r="L10" s="46">
        <v>2310</v>
      </c>
      <c r="M10" s="45">
        <v>2315</v>
      </c>
      <c r="N10" s="44">
        <f t="shared" si="3"/>
        <v>2312.5</v>
      </c>
      <c r="O10" s="46">
        <v>2330</v>
      </c>
      <c r="P10" s="45">
        <v>2335</v>
      </c>
      <c r="Q10" s="44">
        <f t="shared" si="4"/>
        <v>2332.5</v>
      </c>
      <c r="R10" s="52">
        <v>2091</v>
      </c>
      <c r="S10" s="51">
        <v>1.3293999999999999</v>
      </c>
      <c r="T10" s="51">
        <v>1.1075999999999999</v>
      </c>
      <c r="U10" s="50">
        <v>144.71</v>
      </c>
      <c r="V10" s="43">
        <v>1572.89</v>
      </c>
      <c r="W10" s="43">
        <v>1609.48</v>
      </c>
      <c r="X10" s="49">
        <f t="shared" si="5"/>
        <v>1887.8656554712893</v>
      </c>
      <c r="Y10" s="48">
        <v>1.329</v>
      </c>
    </row>
    <row r="11" spans="1:25" x14ac:dyDescent="0.2">
      <c r="B11" s="47">
        <v>45568</v>
      </c>
      <c r="C11" s="46">
        <v>2091.5</v>
      </c>
      <c r="D11" s="45">
        <v>2092</v>
      </c>
      <c r="E11" s="44">
        <f t="shared" si="0"/>
        <v>2091.75</v>
      </c>
      <c r="F11" s="46">
        <v>2136</v>
      </c>
      <c r="G11" s="45">
        <v>2137</v>
      </c>
      <c r="H11" s="44">
        <f t="shared" si="1"/>
        <v>2136.5</v>
      </c>
      <c r="I11" s="46">
        <v>2253</v>
      </c>
      <c r="J11" s="45">
        <v>2258</v>
      </c>
      <c r="K11" s="44">
        <f t="shared" si="2"/>
        <v>2255.5</v>
      </c>
      <c r="L11" s="46">
        <v>2308</v>
      </c>
      <c r="M11" s="45">
        <v>2313</v>
      </c>
      <c r="N11" s="44">
        <f t="shared" si="3"/>
        <v>2310.5</v>
      </c>
      <c r="O11" s="46">
        <v>2328</v>
      </c>
      <c r="P11" s="45">
        <v>2333</v>
      </c>
      <c r="Q11" s="44">
        <f t="shared" si="4"/>
        <v>2330.5</v>
      </c>
      <c r="R11" s="52">
        <v>2092</v>
      </c>
      <c r="S11" s="51">
        <v>1.3112999999999999</v>
      </c>
      <c r="T11" s="51">
        <v>1.1044</v>
      </c>
      <c r="U11" s="50">
        <v>146.66999999999999</v>
      </c>
      <c r="V11" s="43">
        <v>1595.36</v>
      </c>
      <c r="W11" s="43">
        <v>1630.05</v>
      </c>
      <c r="X11" s="49">
        <f t="shared" si="5"/>
        <v>1894.2412169503802</v>
      </c>
      <c r="Y11" s="48">
        <v>1.3109999999999999</v>
      </c>
    </row>
    <row r="12" spans="1:25" x14ac:dyDescent="0.2">
      <c r="B12" s="47">
        <v>45569</v>
      </c>
      <c r="C12" s="46">
        <v>2105</v>
      </c>
      <c r="D12" s="45">
        <v>2107</v>
      </c>
      <c r="E12" s="44">
        <f t="shared" si="0"/>
        <v>2106</v>
      </c>
      <c r="F12" s="46">
        <v>2153.5</v>
      </c>
      <c r="G12" s="45">
        <v>2154</v>
      </c>
      <c r="H12" s="44">
        <f t="shared" si="1"/>
        <v>2153.75</v>
      </c>
      <c r="I12" s="46">
        <v>2270</v>
      </c>
      <c r="J12" s="45">
        <v>2275</v>
      </c>
      <c r="K12" s="44">
        <f t="shared" si="2"/>
        <v>2272.5</v>
      </c>
      <c r="L12" s="46">
        <v>2325</v>
      </c>
      <c r="M12" s="45">
        <v>2330</v>
      </c>
      <c r="N12" s="44">
        <f t="shared" si="3"/>
        <v>2327.5</v>
      </c>
      <c r="O12" s="46">
        <v>2350</v>
      </c>
      <c r="P12" s="45">
        <v>2355</v>
      </c>
      <c r="Q12" s="44">
        <f t="shared" si="4"/>
        <v>2352.5</v>
      </c>
      <c r="R12" s="52">
        <v>2107</v>
      </c>
      <c r="S12" s="51">
        <v>1.3169999999999999</v>
      </c>
      <c r="T12" s="51">
        <v>1.1032999999999999</v>
      </c>
      <c r="U12" s="50">
        <v>146.6</v>
      </c>
      <c r="V12" s="43">
        <v>1599.85</v>
      </c>
      <c r="W12" s="43">
        <v>1635.91</v>
      </c>
      <c r="X12" s="49">
        <f t="shared" si="5"/>
        <v>1909.7253693465061</v>
      </c>
      <c r="Y12" s="48">
        <v>1.3167</v>
      </c>
    </row>
    <row r="13" spans="1:25" x14ac:dyDescent="0.2">
      <c r="B13" s="47">
        <v>45572</v>
      </c>
      <c r="C13" s="46">
        <v>2110</v>
      </c>
      <c r="D13" s="45">
        <v>2110.5</v>
      </c>
      <c r="E13" s="44">
        <f t="shared" si="0"/>
        <v>2110.25</v>
      </c>
      <c r="F13" s="46">
        <v>2163</v>
      </c>
      <c r="G13" s="45">
        <v>2164</v>
      </c>
      <c r="H13" s="44">
        <f t="shared" si="1"/>
        <v>2163.5</v>
      </c>
      <c r="I13" s="46">
        <v>2273</v>
      </c>
      <c r="J13" s="45">
        <v>2278</v>
      </c>
      <c r="K13" s="44">
        <f t="shared" si="2"/>
        <v>2275.5</v>
      </c>
      <c r="L13" s="46">
        <v>2328</v>
      </c>
      <c r="M13" s="45">
        <v>2333</v>
      </c>
      <c r="N13" s="44">
        <f t="shared" si="3"/>
        <v>2330.5</v>
      </c>
      <c r="O13" s="46">
        <v>2353</v>
      </c>
      <c r="P13" s="45">
        <v>2358</v>
      </c>
      <c r="Q13" s="44">
        <f t="shared" si="4"/>
        <v>2355.5</v>
      </c>
      <c r="R13" s="52">
        <v>2110.5</v>
      </c>
      <c r="S13" s="51">
        <v>1.3082</v>
      </c>
      <c r="T13" s="51">
        <v>1.0978000000000001</v>
      </c>
      <c r="U13" s="50">
        <v>148.27000000000001</v>
      </c>
      <c r="V13" s="43">
        <v>1613.29</v>
      </c>
      <c r="W13" s="43">
        <v>1654.31</v>
      </c>
      <c r="X13" s="49">
        <f t="shared" si="5"/>
        <v>1922.4813262889413</v>
      </c>
      <c r="Y13" s="48">
        <v>1.3081</v>
      </c>
    </row>
    <row r="14" spans="1:25" x14ac:dyDescent="0.2">
      <c r="B14" s="47">
        <v>45573</v>
      </c>
      <c r="C14" s="46">
        <v>2052.5</v>
      </c>
      <c r="D14" s="45">
        <v>2053.5</v>
      </c>
      <c r="E14" s="44">
        <f t="shared" si="0"/>
        <v>2053</v>
      </c>
      <c r="F14" s="46">
        <v>2102</v>
      </c>
      <c r="G14" s="45">
        <v>2103</v>
      </c>
      <c r="H14" s="44">
        <f t="shared" si="1"/>
        <v>2102.5</v>
      </c>
      <c r="I14" s="46">
        <v>2215</v>
      </c>
      <c r="J14" s="45">
        <v>2220</v>
      </c>
      <c r="K14" s="44">
        <f t="shared" si="2"/>
        <v>2217.5</v>
      </c>
      <c r="L14" s="46">
        <v>2270</v>
      </c>
      <c r="M14" s="45">
        <v>2275</v>
      </c>
      <c r="N14" s="44">
        <f t="shared" si="3"/>
        <v>2272.5</v>
      </c>
      <c r="O14" s="46">
        <v>2295</v>
      </c>
      <c r="P14" s="45">
        <v>2300</v>
      </c>
      <c r="Q14" s="44">
        <f t="shared" si="4"/>
        <v>2297.5</v>
      </c>
      <c r="R14" s="52">
        <v>2053.5</v>
      </c>
      <c r="S14" s="51">
        <v>1.3105</v>
      </c>
      <c r="T14" s="51">
        <v>1.0988</v>
      </c>
      <c r="U14" s="50">
        <v>147.86000000000001</v>
      </c>
      <c r="V14" s="43">
        <v>1566.96</v>
      </c>
      <c r="W14" s="43">
        <v>1604.85</v>
      </c>
      <c r="X14" s="49">
        <f t="shared" si="5"/>
        <v>1868.8569348380051</v>
      </c>
      <c r="Y14" s="48">
        <v>1.3104</v>
      </c>
    </row>
    <row r="15" spans="1:25" x14ac:dyDescent="0.2">
      <c r="B15" s="47">
        <v>45574</v>
      </c>
      <c r="C15" s="46">
        <v>2019</v>
      </c>
      <c r="D15" s="45">
        <v>2021</v>
      </c>
      <c r="E15" s="44">
        <f t="shared" si="0"/>
        <v>2020</v>
      </c>
      <c r="F15" s="46">
        <v>2069</v>
      </c>
      <c r="G15" s="45">
        <v>2070</v>
      </c>
      <c r="H15" s="44">
        <f t="shared" si="1"/>
        <v>2069.5</v>
      </c>
      <c r="I15" s="46">
        <v>2185</v>
      </c>
      <c r="J15" s="45">
        <v>2190</v>
      </c>
      <c r="K15" s="44">
        <f t="shared" si="2"/>
        <v>2187.5</v>
      </c>
      <c r="L15" s="46">
        <v>2238</v>
      </c>
      <c r="M15" s="45">
        <v>2243</v>
      </c>
      <c r="N15" s="44">
        <f t="shared" si="3"/>
        <v>2240.5</v>
      </c>
      <c r="O15" s="46">
        <v>2263</v>
      </c>
      <c r="P15" s="45">
        <v>2268</v>
      </c>
      <c r="Q15" s="44">
        <f t="shared" si="4"/>
        <v>2265.5</v>
      </c>
      <c r="R15" s="52">
        <v>2021</v>
      </c>
      <c r="S15" s="51">
        <v>1.3085</v>
      </c>
      <c r="T15" s="51">
        <v>1.0954999999999999</v>
      </c>
      <c r="U15" s="50">
        <v>148.72999999999999</v>
      </c>
      <c r="V15" s="43">
        <v>1544.52</v>
      </c>
      <c r="W15" s="43">
        <v>1582.08</v>
      </c>
      <c r="X15" s="49">
        <f t="shared" si="5"/>
        <v>1844.8197170241899</v>
      </c>
      <c r="Y15" s="48">
        <v>1.3084</v>
      </c>
    </row>
    <row r="16" spans="1:25" x14ac:dyDescent="0.2">
      <c r="B16" s="47">
        <v>45575</v>
      </c>
      <c r="C16" s="46">
        <v>2007</v>
      </c>
      <c r="D16" s="45">
        <v>2008</v>
      </c>
      <c r="E16" s="44">
        <f t="shared" si="0"/>
        <v>2007.5</v>
      </c>
      <c r="F16" s="46">
        <v>2053</v>
      </c>
      <c r="G16" s="45">
        <v>2055</v>
      </c>
      <c r="H16" s="44">
        <f t="shared" si="1"/>
        <v>2054</v>
      </c>
      <c r="I16" s="46">
        <v>2167</v>
      </c>
      <c r="J16" s="45">
        <v>2172</v>
      </c>
      <c r="K16" s="44">
        <f t="shared" si="2"/>
        <v>2169.5</v>
      </c>
      <c r="L16" s="46">
        <v>2220</v>
      </c>
      <c r="M16" s="45">
        <v>2225</v>
      </c>
      <c r="N16" s="44">
        <f t="shared" si="3"/>
        <v>2222.5</v>
      </c>
      <c r="O16" s="46">
        <v>2245</v>
      </c>
      <c r="P16" s="45">
        <v>2250</v>
      </c>
      <c r="Q16" s="44">
        <f t="shared" si="4"/>
        <v>2247.5</v>
      </c>
      <c r="R16" s="52">
        <v>2008</v>
      </c>
      <c r="S16" s="51">
        <v>1.3067</v>
      </c>
      <c r="T16" s="51">
        <v>1.0931999999999999</v>
      </c>
      <c r="U16" s="50">
        <v>148.96</v>
      </c>
      <c r="V16" s="43">
        <v>1536.7</v>
      </c>
      <c r="W16" s="43">
        <v>1572.78</v>
      </c>
      <c r="X16" s="49">
        <f t="shared" si="5"/>
        <v>1836.8093669959751</v>
      </c>
      <c r="Y16" s="48">
        <v>1.3066</v>
      </c>
    </row>
    <row r="17" spans="2:25" x14ac:dyDescent="0.2">
      <c r="B17" s="47">
        <v>45576</v>
      </c>
      <c r="C17" s="46">
        <v>2045</v>
      </c>
      <c r="D17" s="45">
        <v>2047</v>
      </c>
      <c r="E17" s="44">
        <f t="shared" si="0"/>
        <v>2046</v>
      </c>
      <c r="F17" s="46">
        <v>2085</v>
      </c>
      <c r="G17" s="45">
        <v>2087</v>
      </c>
      <c r="H17" s="44">
        <f t="shared" si="1"/>
        <v>2086</v>
      </c>
      <c r="I17" s="46">
        <v>2197</v>
      </c>
      <c r="J17" s="45">
        <v>2202</v>
      </c>
      <c r="K17" s="44">
        <f t="shared" si="2"/>
        <v>2199.5</v>
      </c>
      <c r="L17" s="46">
        <v>2250</v>
      </c>
      <c r="M17" s="45">
        <v>2255</v>
      </c>
      <c r="N17" s="44">
        <f t="shared" si="3"/>
        <v>2252.5</v>
      </c>
      <c r="O17" s="46">
        <v>2275</v>
      </c>
      <c r="P17" s="45">
        <v>2280</v>
      </c>
      <c r="Q17" s="44">
        <f t="shared" si="4"/>
        <v>2277.5</v>
      </c>
      <c r="R17" s="52">
        <v>2047</v>
      </c>
      <c r="S17" s="51">
        <v>1.3062</v>
      </c>
      <c r="T17" s="51">
        <v>1.0931</v>
      </c>
      <c r="U17" s="50">
        <v>149.01</v>
      </c>
      <c r="V17" s="43">
        <v>1567.14</v>
      </c>
      <c r="W17" s="43">
        <v>1597.89</v>
      </c>
      <c r="X17" s="49">
        <f t="shared" si="5"/>
        <v>1872.6557497026806</v>
      </c>
      <c r="Y17" s="48">
        <v>1.3061</v>
      </c>
    </row>
    <row r="18" spans="2:25" x14ac:dyDescent="0.2">
      <c r="B18" s="47">
        <v>45579</v>
      </c>
      <c r="C18" s="46">
        <v>2006</v>
      </c>
      <c r="D18" s="45">
        <v>2008</v>
      </c>
      <c r="E18" s="44">
        <f t="shared" si="0"/>
        <v>2007</v>
      </c>
      <c r="F18" s="46">
        <v>2050</v>
      </c>
      <c r="G18" s="45">
        <v>2051</v>
      </c>
      <c r="H18" s="44">
        <f t="shared" si="1"/>
        <v>2050.5</v>
      </c>
      <c r="I18" s="46">
        <v>2160</v>
      </c>
      <c r="J18" s="45">
        <v>2165</v>
      </c>
      <c r="K18" s="44">
        <f t="shared" si="2"/>
        <v>2162.5</v>
      </c>
      <c r="L18" s="46">
        <v>2208</v>
      </c>
      <c r="M18" s="45">
        <v>2213</v>
      </c>
      <c r="N18" s="44">
        <f t="shared" si="3"/>
        <v>2210.5</v>
      </c>
      <c r="O18" s="46">
        <v>2233</v>
      </c>
      <c r="P18" s="45">
        <v>2238</v>
      </c>
      <c r="Q18" s="44">
        <f t="shared" si="4"/>
        <v>2235.5</v>
      </c>
      <c r="R18" s="52">
        <v>2008</v>
      </c>
      <c r="S18" s="51">
        <v>1.3039000000000001</v>
      </c>
      <c r="T18" s="51">
        <v>1.0913999999999999</v>
      </c>
      <c r="U18" s="50">
        <v>149.65</v>
      </c>
      <c r="V18" s="43">
        <v>1540</v>
      </c>
      <c r="W18" s="43">
        <v>1573.09</v>
      </c>
      <c r="X18" s="49">
        <f t="shared" si="5"/>
        <v>1839.8387392340114</v>
      </c>
      <c r="Y18" s="48">
        <v>1.3038000000000001</v>
      </c>
    </row>
    <row r="19" spans="2:25" x14ac:dyDescent="0.2">
      <c r="B19" s="47">
        <v>45580</v>
      </c>
      <c r="C19" s="46">
        <v>1993</v>
      </c>
      <c r="D19" s="45">
        <v>1994</v>
      </c>
      <c r="E19" s="44">
        <f t="shared" si="0"/>
        <v>1993.5</v>
      </c>
      <c r="F19" s="46">
        <v>2040</v>
      </c>
      <c r="G19" s="45">
        <v>2041</v>
      </c>
      <c r="H19" s="44">
        <f t="shared" si="1"/>
        <v>2040.5</v>
      </c>
      <c r="I19" s="46">
        <v>2150</v>
      </c>
      <c r="J19" s="45">
        <v>2155</v>
      </c>
      <c r="K19" s="44">
        <f t="shared" si="2"/>
        <v>2152.5</v>
      </c>
      <c r="L19" s="46">
        <v>2193</v>
      </c>
      <c r="M19" s="45">
        <v>2198</v>
      </c>
      <c r="N19" s="44">
        <f t="shared" si="3"/>
        <v>2195.5</v>
      </c>
      <c r="O19" s="46">
        <v>2218</v>
      </c>
      <c r="P19" s="45">
        <v>2223</v>
      </c>
      <c r="Q19" s="44">
        <f t="shared" si="4"/>
        <v>2220.5</v>
      </c>
      <c r="R19" s="52">
        <v>1994</v>
      </c>
      <c r="S19" s="51">
        <v>1.3077000000000001</v>
      </c>
      <c r="T19" s="51">
        <v>1.0902000000000001</v>
      </c>
      <c r="U19" s="50">
        <v>149.36000000000001</v>
      </c>
      <c r="V19" s="43">
        <v>1524.81</v>
      </c>
      <c r="W19" s="43">
        <v>1560.87</v>
      </c>
      <c r="X19" s="49">
        <f t="shared" si="5"/>
        <v>1829.0221977618785</v>
      </c>
      <c r="Y19" s="48">
        <v>1.3076000000000001</v>
      </c>
    </row>
    <row r="20" spans="2:25" x14ac:dyDescent="0.2">
      <c r="B20" s="47">
        <v>45581</v>
      </c>
      <c r="C20" s="46">
        <v>2073</v>
      </c>
      <c r="D20" s="45">
        <v>2075</v>
      </c>
      <c r="E20" s="44">
        <f t="shared" si="0"/>
        <v>2074</v>
      </c>
      <c r="F20" s="46">
        <v>2108</v>
      </c>
      <c r="G20" s="45">
        <v>2110</v>
      </c>
      <c r="H20" s="44">
        <f t="shared" si="1"/>
        <v>2109</v>
      </c>
      <c r="I20" s="46">
        <v>2215</v>
      </c>
      <c r="J20" s="45">
        <v>2220</v>
      </c>
      <c r="K20" s="44">
        <f t="shared" si="2"/>
        <v>2217.5</v>
      </c>
      <c r="L20" s="46">
        <v>2257</v>
      </c>
      <c r="M20" s="45">
        <v>2262</v>
      </c>
      <c r="N20" s="44">
        <f t="shared" si="3"/>
        <v>2259.5</v>
      </c>
      <c r="O20" s="46">
        <v>2282</v>
      </c>
      <c r="P20" s="45">
        <v>2287</v>
      </c>
      <c r="Q20" s="44">
        <f t="shared" si="4"/>
        <v>2284.5</v>
      </c>
      <c r="R20" s="52">
        <v>2075</v>
      </c>
      <c r="S20" s="51">
        <v>1.3030999999999999</v>
      </c>
      <c r="T20" s="51">
        <v>1.0894999999999999</v>
      </c>
      <c r="U20" s="50">
        <v>149.18</v>
      </c>
      <c r="V20" s="43">
        <v>1592.36</v>
      </c>
      <c r="W20" s="43">
        <v>1619.34</v>
      </c>
      <c r="X20" s="49">
        <f t="shared" si="5"/>
        <v>1904.5433685176688</v>
      </c>
      <c r="Y20" s="48">
        <v>1.3029999999999999</v>
      </c>
    </row>
    <row r="21" spans="2:25" x14ac:dyDescent="0.2">
      <c r="B21" s="47">
        <v>45582</v>
      </c>
      <c r="C21" s="46">
        <v>2037</v>
      </c>
      <c r="D21" s="45">
        <v>2038</v>
      </c>
      <c r="E21" s="44">
        <f t="shared" si="0"/>
        <v>2037.5</v>
      </c>
      <c r="F21" s="46">
        <v>2074</v>
      </c>
      <c r="G21" s="45">
        <v>2075</v>
      </c>
      <c r="H21" s="44">
        <f t="shared" si="1"/>
        <v>2074.5</v>
      </c>
      <c r="I21" s="46">
        <v>2178</v>
      </c>
      <c r="J21" s="45">
        <v>2183</v>
      </c>
      <c r="K21" s="44">
        <f t="shared" si="2"/>
        <v>2180.5</v>
      </c>
      <c r="L21" s="46">
        <v>2217</v>
      </c>
      <c r="M21" s="45">
        <v>2222</v>
      </c>
      <c r="N21" s="44">
        <f t="shared" si="3"/>
        <v>2219.5</v>
      </c>
      <c r="O21" s="46">
        <v>2242</v>
      </c>
      <c r="P21" s="45">
        <v>2247</v>
      </c>
      <c r="Q21" s="44">
        <f t="shared" si="4"/>
        <v>2244.5</v>
      </c>
      <c r="R21" s="52">
        <v>2038</v>
      </c>
      <c r="S21" s="51">
        <v>1.3016000000000001</v>
      </c>
      <c r="T21" s="51">
        <v>1.0864</v>
      </c>
      <c r="U21" s="50">
        <v>149.54</v>
      </c>
      <c r="V21" s="43">
        <v>1565.77</v>
      </c>
      <c r="W21" s="43">
        <v>1594.31</v>
      </c>
      <c r="X21" s="49">
        <f t="shared" si="5"/>
        <v>1875.9204712812959</v>
      </c>
      <c r="Y21" s="48">
        <v>1.3015000000000001</v>
      </c>
    </row>
    <row r="22" spans="2:25" x14ac:dyDescent="0.2">
      <c r="B22" s="47">
        <v>45583</v>
      </c>
      <c r="C22" s="46">
        <v>2033.5</v>
      </c>
      <c r="D22" s="45">
        <v>2034.5</v>
      </c>
      <c r="E22" s="44">
        <f t="shared" si="0"/>
        <v>2034</v>
      </c>
      <c r="F22" s="46">
        <v>2081</v>
      </c>
      <c r="G22" s="45">
        <v>2082</v>
      </c>
      <c r="H22" s="44">
        <f t="shared" si="1"/>
        <v>2081.5</v>
      </c>
      <c r="I22" s="46">
        <v>2187</v>
      </c>
      <c r="J22" s="45">
        <v>2192</v>
      </c>
      <c r="K22" s="44">
        <f t="shared" si="2"/>
        <v>2189.5</v>
      </c>
      <c r="L22" s="46">
        <v>2228</v>
      </c>
      <c r="M22" s="45">
        <v>2233</v>
      </c>
      <c r="N22" s="44">
        <f t="shared" si="3"/>
        <v>2230.5</v>
      </c>
      <c r="O22" s="46">
        <v>2253</v>
      </c>
      <c r="P22" s="45">
        <v>2258</v>
      </c>
      <c r="Q22" s="44">
        <f t="shared" si="4"/>
        <v>2255.5</v>
      </c>
      <c r="R22" s="52">
        <v>2034.5</v>
      </c>
      <c r="S22" s="51">
        <v>1.3046</v>
      </c>
      <c r="T22" s="51">
        <v>1.0849</v>
      </c>
      <c r="U22" s="50">
        <v>150.01</v>
      </c>
      <c r="V22" s="43">
        <v>1559.48</v>
      </c>
      <c r="W22" s="43">
        <v>1596.01</v>
      </c>
      <c r="X22" s="49">
        <f t="shared" si="5"/>
        <v>1875.2880449811043</v>
      </c>
      <c r="Y22" s="48">
        <v>1.3045</v>
      </c>
    </row>
    <row r="23" spans="2:25" x14ac:dyDescent="0.2">
      <c r="B23" s="47">
        <v>45586</v>
      </c>
      <c r="C23" s="46">
        <v>2034</v>
      </c>
      <c r="D23" s="45">
        <v>2035</v>
      </c>
      <c r="E23" s="44">
        <f t="shared" si="0"/>
        <v>2034.5</v>
      </c>
      <c r="F23" s="46">
        <v>2074</v>
      </c>
      <c r="G23" s="45">
        <v>2075</v>
      </c>
      <c r="H23" s="44">
        <f t="shared" si="1"/>
        <v>2074.5</v>
      </c>
      <c r="I23" s="46">
        <v>2178</v>
      </c>
      <c r="J23" s="45">
        <v>2183</v>
      </c>
      <c r="K23" s="44">
        <f t="shared" si="2"/>
        <v>2180.5</v>
      </c>
      <c r="L23" s="46">
        <v>2218</v>
      </c>
      <c r="M23" s="45">
        <v>2223</v>
      </c>
      <c r="N23" s="44">
        <f t="shared" si="3"/>
        <v>2220.5</v>
      </c>
      <c r="O23" s="46">
        <v>2243</v>
      </c>
      <c r="P23" s="45">
        <v>2248</v>
      </c>
      <c r="Q23" s="44">
        <f t="shared" si="4"/>
        <v>2245.5</v>
      </c>
      <c r="R23" s="52">
        <v>2035</v>
      </c>
      <c r="S23" s="51">
        <v>1.302</v>
      </c>
      <c r="T23" s="51">
        <v>1.0855999999999999</v>
      </c>
      <c r="U23" s="50">
        <v>149.93</v>
      </c>
      <c r="V23" s="43">
        <v>1562.98</v>
      </c>
      <c r="W23" s="43">
        <v>1593.82</v>
      </c>
      <c r="X23" s="49">
        <f t="shared" si="5"/>
        <v>1874.5394252026531</v>
      </c>
      <c r="Y23" s="48">
        <v>1.3019000000000001</v>
      </c>
    </row>
    <row r="24" spans="2:25" x14ac:dyDescent="0.2">
      <c r="B24" s="47">
        <v>45587</v>
      </c>
      <c r="C24" s="46">
        <v>2049</v>
      </c>
      <c r="D24" s="45">
        <v>2051</v>
      </c>
      <c r="E24" s="44">
        <f t="shared" si="0"/>
        <v>2050</v>
      </c>
      <c r="F24" s="46">
        <v>2084</v>
      </c>
      <c r="G24" s="45">
        <v>2085</v>
      </c>
      <c r="H24" s="44">
        <f t="shared" si="1"/>
        <v>2084.5</v>
      </c>
      <c r="I24" s="46">
        <v>2192</v>
      </c>
      <c r="J24" s="45">
        <v>2197</v>
      </c>
      <c r="K24" s="44">
        <f t="shared" si="2"/>
        <v>2194.5</v>
      </c>
      <c r="L24" s="46">
        <v>2232</v>
      </c>
      <c r="M24" s="45">
        <v>2237</v>
      </c>
      <c r="N24" s="44">
        <f t="shared" si="3"/>
        <v>2234.5</v>
      </c>
      <c r="O24" s="46">
        <v>2257</v>
      </c>
      <c r="P24" s="45">
        <v>2262</v>
      </c>
      <c r="Q24" s="44">
        <f t="shared" si="4"/>
        <v>2259.5</v>
      </c>
      <c r="R24" s="52">
        <v>2051</v>
      </c>
      <c r="S24" s="51">
        <v>1.298</v>
      </c>
      <c r="T24" s="51">
        <v>1.0818000000000001</v>
      </c>
      <c r="U24" s="50">
        <v>150.87</v>
      </c>
      <c r="V24" s="43">
        <v>1580.12</v>
      </c>
      <c r="W24" s="43">
        <v>1606.32</v>
      </c>
      <c r="X24" s="49">
        <f t="shared" si="5"/>
        <v>1895.9142170456644</v>
      </c>
      <c r="Y24" s="48">
        <v>1.298</v>
      </c>
    </row>
    <row r="25" spans="2:25" x14ac:dyDescent="0.2">
      <c r="B25" s="47">
        <v>45588</v>
      </c>
      <c r="C25" s="46">
        <v>2017</v>
      </c>
      <c r="D25" s="45">
        <v>2019</v>
      </c>
      <c r="E25" s="44">
        <f t="shared" si="0"/>
        <v>2018</v>
      </c>
      <c r="F25" s="46">
        <v>2055</v>
      </c>
      <c r="G25" s="45">
        <v>2056</v>
      </c>
      <c r="H25" s="44">
        <f t="shared" si="1"/>
        <v>2055.5</v>
      </c>
      <c r="I25" s="46">
        <v>2162</v>
      </c>
      <c r="J25" s="45">
        <v>2167</v>
      </c>
      <c r="K25" s="44">
        <f t="shared" si="2"/>
        <v>2164.5</v>
      </c>
      <c r="L25" s="46">
        <v>2202</v>
      </c>
      <c r="M25" s="45">
        <v>2207</v>
      </c>
      <c r="N25" s="44">
        <f t="shared" si="3"/>
        <v>2204.5</v>
      </c>
      <c r="O25" s="46">
        <v>2227</v>
      </c>
      <c r="P25" s="45">
        <v>2232</v>
      </c>
      <c r="Q25" s="44">
        <f t="shared" si="4"/>
        <v>2229.5</v>
      </c>
      <c r="R25" s="52">
        <v>2019</v>
      </c>
      <c r="S25" s="51">
        <v>1.2950999999999999</v>
      </c>
      <c r="T25" s="51">
        <v>1.0764</v>
      </c>
      <c r="U25" s="50">
        <v>153.06</v>
      </c>
      <c r="V25" s="43">
        <v>1558.95</v>
      </c>
      <c r="W25" s="43">
        <v>1587.64</v>
      </c>
      <c r="X25" s="49">
        <f t="shared" si="5"/>
        <v>1875.6967670011147</v>
      </c>
      <c r="Y25" s="48">
        <v>1.2949999999999999</v>
      </c>
    </row>
    <row r="26" spans="2:25" x14ac:dyDescent="0.2">
      <c r="B26" s="47">
        <v>45589</v>
      </c>
      <c r="C26" s="46">
        <v>2038</v>
      </c>
      <c r="D26" s="45">
        <v>2039</v>
      </c>
      <c r="E26" s="44">
        <f t="shared" si="0"/>
        <v>2038.5</v>
      </c>
      <c r="F26" s="46">
        <v>2073</v>
      </c>
      <c r="G26" s="45">
        <v>2074</v>
      </c>
      <c r="H26" s="44">
        <f t="shared" si="1"/>
        <v>2073.5</v>
      </c>
      <c r="I26" s="46">
        <v>2180</v>
      </c>
      <c r="J26" s="45">
        <v>2185</v>
      </c>
      <c r="K26" s="44">
        <f t="shared" si="2"/>
        <v>2182.5</v>
      </c>
      <c r="L26" s="46">
        <v>2220</v>
      </c>
      <c r="M26" s="45">
        <v>2225</v>
      </c>
      <c r="N26" s="44">
        <f t="shared" si="3"/>
        <v>2222.5</v>
      </c>
      <c r="O26" s="46">
        <v>2245</v>
      </c>
      <c r="P26" s="45">
        <v>2250</v>
      </c>
      <c r="Q26" s="44">
        <f t="shared" si="4"/>
        <v>2247.5</v>
      </c>
      <c r="R26" s="52">
        <v>2039</v>
      </c>
      <c r="S26" s="51">
        <v>1.2974000000000001</v>
      </c>
      <c r="T26" s="51">
        <v>1.0794999999999999</v>
      </c>
      <c r="U26" s="50">
        <v>152.06</v>
      </c>
      <c r="V26" s="43">
        <v>1571.6</v>
      </c>
      <c r="W26" s="43">
        <v>1598.71</v>
      </c>
      <c r="X26" s="49">
        <f t="shared" si="5"/>
        <v>1888.8374247336731</v>
      </c>
      <c r="Y26" s="48">
        <v>1.2972999999999999</v>
      </c>
    </row>
    <row r="27" spans="2:25" x14ac:dyDescent="0.2">
      <c r="B27" s="47">
        <v>45590</v>
      </c>
      <c r="C27" s="46">
        <v>2020</v>
      </c>
      <c r="D27" s="45">
        <v>2021</v>
      </c>
      <c r="E27" s="44">
        <f t="shared" si="0"/>
        <v>2020.5</v>
      </c>
      <c r="F27" s="46">
        <v>2053.5</v>
      </c>
      <c r="G27" s="45">
        <v>2054</v>
      </c>
      <c r="H27" s="44">
        <f t="shared" si="1"/>
        <v>2053.75</v>
      </c>
      <c r="I27" s="46">
        <v>2162</v>
      </c>
      <c r="J27" s="45">
        <v>2167</v>
      </c>
      <c r="K27" s="44">
        <f t="shared" si="2"/>
        <v>2164.5</v>
      </c>
      <c r="L27" s="46">
        <v>2202</v>
      </c>
      <c r="M27" s="45">
        <v>2207</v>
      </c>
      <c r="N27" s="44">
        <f t="shared" si="3"/>
        <v>2204.5</v>
      </c>
      <c r="O27" s="46">
        <v>2227</v>
      </c>
      <c r="P27" s="45">
        <v>2232</v>
      </c>
      <c r="Q27" s="44">
        <f t="shared" si="4"/>
        <v>2229.5</v>
      </c>
      <c r="R27" s="52">
        <v>2021</v>
      </c>
      <c r="S27" s="51">
        <v>1.2987</v>
      </c>
      <c r="T27" s="51">
        <v>1.0822000000000001</v>
      </c>
      <c r="U27" s="50">
        <v>151.80000000000001</v>
      </c>
      <c r="V27" s="43">
        <v>1556.17</v>
      </c>
      <c r="W27" s="43">
        <v>1581.7</v>
      </c>
      <c r="X27" s="49">
        <f t="shared" si="5"/>
        <v>1867.4921456292736</v>
      </c>
      <c r="Y27" s="48">
        <v>1.2986</v>
      </c>
    </row>
    <row r="28" spans="2:25" x14ac:dyDescent="0.2">
      <c r="B28" s="47">
        <v>45593</v>
      </c>
      <c r="C28" s="46">
        <v>1988</v>
      </c>
      <c r="D28" s="45">
        <v>1990</v>
      </c>
      <c r="E28" s="44">
        <f t="shared" si="0"/>
        <v>1989</v>
      </c>
      <c r="F28" s="46">
        <v>2026.5</v>
      </c>
      <c r="G28" s="45">
        <v>2027</v>
      </c>
      <c r="H28" s="44">
        <f t="shared" si="1"/>
        <v>2026.75</v>
      </c>
      <c r="I28" s="46">
        <v>2130</v>
      </c>
      <c r="J28" s="45">
        <v>2135</v>
      </c>
      <c r="K28" s="44">
        <f t="shared" si="2"/>
        <v>2132.5</v>
      </c>
      <c r="L28" s="46">
        <v>2170</v>
      </c>
      <c r="M28" s="45">
        <v>2175</v>
      </c>
      <c r="N28" s="44">
        <f t="shared" si="3"/>
        <v>2172.5</v>
      </c>
      <c r="O28" s="46">
        <v>2195</v>
      </c>
      <c r="P28" s="45">
        <v>2200</v>
      </c>
      <c r="Q28" s="44">
        <f t="shared" si="4"/>
        <v>2197.5</v>
      </c>
      <c r="R28" s="52">
        <v>1990</v>
      </c>
      <c r="S28" s="51">
        <v>1.2988999999999999</v>
      </c>
      <c r="T28" s="51">
        <v>1.0815999999999999</v>
      </c>
      <c r="U28" s="50">
        <v>152.63</v>
      </c>
      <c r="V28" s="43">
        <v>1532.07</v>
      </c>
      <c r="W28" s="43">
        <v>1560.79</v>
      </c>
      <c r="X28" s="49">
        <f t="shared" si="5"/>
        <v>1839.8668639053255</v>
      </c>
      <c r="Y28" s="48">
        <v>1.2987</v>
      </c>
    </row>
    <row r="29" spans="2:25" x14ac:dyDescent="0.2">
      <c r="B29" s="47">
        <v>45594</v>
      </c>
      <c r="C29" s="46">
        <v>1964</v>
      </c>
      <c r="D29" s="45">
        <v>1965</v>
      </c>
      <c r="E29" s="44">
        <f t="shared" si="0"/>
        <v>1964.5</v>
      </c>
      <c r="F29" s="46">
        <v>2007</v>
      </c>
      <c r="G29" s="45">
        <v>2008</v>
      </c>
      <c r="H29" s="44">
        <f t="shared" si="1"/>
        <v>2007.5</v>
      </c>
      <c r="I29" s="46">
        <v>2115</v>
      </c>
      <c r="J29" s="45">
        <v>2120</v>
      </c>
      <c r="K29" s="44">
        <f t="shared" si="2"/>
        <v>2117.5</v>
      </c>
      <c r="L29" s="46">
        <v>2155</v>
      </c>
      <c r="M29" s="45">
        <v>2160</v>
      </c>
      <c r="N29" s="44">
        <f t="shared" si="3"/>
        <v>2157.5</v>
      </c>
      <c r="O29" s="46">
        <v>2180</v>
      </c>
      <c r="P29" s="45">
        <v>2185</v>
      </c>
      <c r="Q29" s="44">
        <f t="shared" si="4"/>
        <v>2182.5</v>
      </c>
      <c r="R29" s="52">
        <v>1965</v>
      </c>
      <c r="S29" s="51">
        <v>1.2978000000000001</v>
      </c>
      <c r="T29" s="51">
        <v>1.0778000000000001</v>
      </c>
      <c r="U29" s="50">
        <v>153.77000000000001</v>
      </c>
      <c r="V29" s="43">
        <v>1514.1</v>
      </c>
      <c r="W29" s="43">
        <v>1547.47</v>
      </c>
      <c r="X29" s="49">
        <f t="shared" si="5"/>
        <v>1823.1582853961772</v>
      </c>
      <c r="Y29" s="48">
        <v>1.2976000000000001</v>
      </c>
    </row>
    <row r="30" spans="2:25" x14ac:dyDescent="0.2">
      <c r="B30" s="47">
        <v>45595</v>
      </c>
      <c r="C30" s="46">
        <v>1973</v>
      </c>
      <c r="D30" s="45">
        <v>1975</v>
      </c>
      <c r="E30" s="44">
        <f t="shared" si="0"/>
        <v>1974</v>
      </c>
      <c r="F30" s="46">
        <v>2018</v>
      </c>
      <c r="G30" s="45">
        <v>2020</v>
      </c>
      <c r="H30" s="44">
        <f t="shared" si="1"/>
        <v>2019</v>
      </c>
      <c r="I30" s="46">
        <v>2122</v>
      </c>
      <c r="J30" s="45">
        <v>2127</v>
      </c>
      <c r="K30" s="44">
        <f t="shared" si="2"/>
        <v>2124.5</v>
      </c>
      <c r="L30" s="46">
        <v>2162</v>
      </c>
      <c r="M30" s="45">
        <v>2167</v>
      </c>
      <c r="N30" s="44">
        <f t="shared" si="3"/>
        <v>2164.5</v>
      </c>
      <c r="O30" s="46">
        <v>2187</v>
      </c>
      <c r="P30" s="45">
        <v>2192</v>
      </c>
      <c r="Q30" s="44">
        <f t="shared" si="4"/>
        <v>2189.5</v>
      </c>
      <c r="R30" s="52">
        <v>1975</v>
      </c>
      <c r="S30" s="51">
        <v>1.2949999999999999</v>
      </c>
      <c r="T30" s="51">
        <v>1.0814999999999999</v>
      </c>
      <c r="U30" s="50">
        <v>153.36000000000001</v>
      </c>
      <c r="V30" s="43">
        <v>1525.1</v>
      </c>
      <c r="W30" s="43">
        <v>1560.09</v>
      </c>
      <c r="X30" s="49">
        <f t="shared" si="5"/>
        <v>1826.1673601479429</v>
      </c>
      <c r="Y30" s="48">
        <v>1.2948</v>
      </c>
    </row>
    <row r="31" spans="2:25" x14ac:dyDescent="0.2">
      <c r="B31" s="47">
        <v>45596</v>
      </c>
      <c r="C31" s="46">
        <v>1975</v>
      </c>
      <c r="D31" s="45">
        <v>1977</v>
      </c>
      <c r="E31" s="44">
        <f t="shared" si="0"/>
        <v>1976</v>
      </c>
      <c r="F31" s="46">
        <v>2017</v>
      </c>
      <c r="G31" s="45">
        <v>2019</v>
      </c>
      <c r="H31" s="44">
        <f t="shared" si="1"/>
        <v>2018</v>
      </c>
      <c r="I31" s="46">
        <v>2120</v>
      </c>
      <c r="J31" s="45">
        <v>2125</v>
      </c>
      <c r="K31" s="44">
        <f t="shared" si="2"/>
        <v>2122.5</v>
      </c>
      <c r="L31" s="46">
        <v>2160</v>
      </c>
      <c r="M31" s="45">
        <v>2165</v>
      </c>
      <c r="N31" s="44">
        <f t="shared" si="3"/>
        <v>2162.5</v>
      </c>
      <c r="O31" s="46">
        <v>2185</v>
      </c>
      <c r="P31" s="45">
        <v>2190</v>
      </c>
      <c r="Q31" s="44">
        <f t="shared" si="4"/>
        <v>2187.5</v>
      </c>
      <c r="R31" s="52">
        <v>1977</v>
      </c>
      <c r="S31" s="51">
        <v>1.2979000000000001</v>
      </c>
      <c r="T31" s="51">
        <v>1.0880000000000001</v>
      </c>
      <c r="U31" s="50">
        <v>152.69999999999999</v>
      </c>
      <c r="V31" s="43">
        <v>1523.23</v>
      </c>
      <c r="W31" s="43">
        <v>1556.07</v>
      </c>
      <c r="X31" s="49">
        <f t="shared" si="5"/>
        <v>1817.0955882352939</v>
      </c>
      <c r="Y31" s="48">
        <v>1.2975000000000001</v>
      </c>
    </row>
    <row r="32" spans="2:25" s="10" customFormat="1" x14ac:dyDescent="0.2">
      <c r="B32" s="42" t="s">
        <v>11</v>
      </c>
      <c r="C32" s="41">
        <f>ROUND(AVERAGE(C9:C31),2)</f>
        <v>2034.52</v>
      </c>
      <c r="D32" s="40">
        <f>ROUND(AVERAGE(D9:D31),2)</f>
        <v>2035.96</v>
      </c>
      <c r="E32" s="39">
        <f>ROUND(AVERAGE(C32:D32),2)</f>
        <v>2035.24</v>
      </c>
      <c r="F32" s="41">
        <f>ROUND(AVERAGE(F9:F31),2)</f>
        <v>2077.2399999999998</v>
      </c>
      <c r="G32" s="40">
        <f>ROUND(AVERAGE(G9:G31),2)</f>
        <v>2078.48</v>
      </c>
      <c r="H32" s="39">
        <f>ROUND(AVERAGE(F32:G32),2)</f>
        <v>2077.86</v>
      </c>
      <c r="I32" s="41">
        <f>ROUND(AVERAGE(I9:I31),2)</f>
        <v>2186.87</v>
      </c>
      <c r="J32" s="40">
        <f>ROUND(AVERAGE(J9:J31),2)</f>
        <v>2191.87</v>
      </c>
      <c r="K32" s="39">
        <f>ROUND(AVERAGE(I32:J32),2)</f>
        <v>2189.37</v>
      </c>
      <c r="L32" s="41">
        <f>ROUND(AVERAGE(L9:L31),2)</f>
        <v>2233.09</v>
      </c>
      <c r="M32" s="40">
        <f>ROUND(AVERAGE(M9:M31),2)</f>
        <v>2238.09</v>
      </c>
      <c r="N32" s="39">
        <f>ROUND(AVERAGE(L32:M32),2)</f>
        <v>2235.59</v>
      </c>
      <c r="O32" s="41">
        <f>ROUND(AVERAGE(O9:O31),2)</f>
        <v>2257.4299999999998</v>
      </c>
      <c r="P32" s="40">
        <f>ROUND(AVERAGE(P9:P31),2)</f>
        <v>2262.4299999999998</v>
      </c>
      <c r="Q32" s="39">
        <f>ROUND(AVERAGE(O32:P32),2)</f>
        <v>2259.9299999999998</v>
      </c>
      <c r="R32" s="38">
        <f>ROUND(AVERAGE(R9:R31),2)</f>
        <v>2035.96</v>
      </c>
      <c r="S32" s="37">
        <f>ROUND(AVERAGE(S9:S31),4)</f>
        <v>1.3057000000000001</v>
      </c>
      <c r="T32" s="36">
        <f>ROUND(AVERAGE(T9:T31),4)</f>
        <v>1.0904</v>
      </c>
      <c r="U32" s="175">
        <f>ROUND(AVERAGE(U9:U31),2)</f>
        <v>149.66999999999999</v>
      </c>
      <c r="V32" s="35">
        <f>AVERAGE(V9:V31)</f>
        <v>1559.1965217391303</v>
      </c>
      <c r="W32" s="35">
        <f>AVERAGE(W9:W31)</f>
        <v>1591.9417391304346</v>
      </c>
      <c r="X32" s="35">
        <f>AVERAGE(X9:X31)</f>
        <v>1867.102399213906</v>
      </c>
      <c r="Y32" s="34">
        <f>AVERAGE(Y9:Y31)</f>
        <v>1.3055608695652177</v>
      </c>
    </row>
    <row r="33" spans="2:25" s="5" customFormat="1" x14ac:dyDescent="0.2">
      <c r="B33" s="33" t="s">
        <v>12</v>
      </c>
      <c r="C33" s="32">
        <f t="shared" ref="C33:Y33" si="6">MAX(C9:C31)</f>
        <v>2110</v>
      </c>
      <c r="D33" s="31">
        <f t="shared" si="6"/>
        <v>2110.5</v>
      </c>
      <c r="E33" s="30">
        <f t="shared" si="6"/>
        <v>2110.25</v>
      </c>
      <c r="F33" s="32">
        <f t="shared" si="6"/>
        <v>2163</v>
      </c>
      <c r="G33" s="31">
        <f t="shared" si="6"/>
        <v>2164</v>
      </c>
      <c r="H33" s="30">
        <f t="shared" si="6"/>
        <v>2163.5</v>
      </c>
      <c r="I33" s="32">
        <f t="shared" si="6"/>
        <v>2273</v>
      </c>
      <c r="J33" s="31">
        <f t="shared" si="6"/>
        <v>2278</v>
      </c>
      <c r="K33" s="30">
        <f t="shared" si="6"/>
        <v>2275.5</v>
      </c>
      <c r="L33" s="32">
        <f t="shared" si="6"/>
        <v>2328</v>
      </c>
      <c r="M33" s="31">
        <f t="shared" si="6"/>
        <v>2333</v>
      </c>
      <c r="N33" s="30">
        <f t="shared" si="6"/>
        <v>2330.5</v>
      </c>
      <c r="O33" s="32">
        <f t="shared" si="6"/>
        <v>2353</v>
      </c>
      <c r="P33" s="31">
        <f t="shared" si="6"/>
        <v>2358</v>
      </c>
      <c r="Q33" s="30">
        <f t="shared" si="6"/>
        <v>2355.5</v>
      </c>
      <c r="R33" s="29">
        <f t="shared" si="6"/>
        <v>2110.5</v>
      </c>
      <c r="S33" s="28">
        <f t="shared" si="6"/>
        <v>1.3321000000000001</v>
      </c>
      <c r="T33" s="27">
        <f t="shared" si="6"/>
        <v>1.1084000000000001</v>
      </c>
      <c r="U33" s="26">
        <f t="shared" si="6"/>
        <v>153.77000000000001</v>
      </c>
      <c r="V33" s="25">
        <f t="shared" si="6"/>
        <v>1613.29</v>
      </c>
      <c r="W33" s="25">
        <f t="shared" si="6"/>
        <v>1654.31</v>
      </c>
      <c r="X33" s="25">
        <f t="shared" si="6"/>
        <v>1922.4813262889413</v>
      </c>
      <c r="Y33" s="24">
        <f t="shared" si="6"/>
        <v>1.3318000000000001</v>
      </c>
    </row>
    <row r="34" spans="2:25" s="5" customFormat="1" ht="13.5" thickBot="1" x14ac:dyDescent="0.25">
      <c r="B34" s="23" t="s">
        <v>13</v>
      </c>
      <c r="C34" s="22">
        <f t="shared" ref="C34:Y34" si="7">MIN(C9:C31)</f>
        <v>1964</v>
      </c>
      <c r="D34" s="21">
        <f t="shared" si="7"/>
        <v>1965</v>
      </c>
      <c r="E34" s="20">
        <f t="shared" si="7"/>
        <v>1964.5</v>
      </c>
      <c r="F34" s="22">
        <f t="shared" si="7"/>
        <v>2007</v>
      </c>
      <c r="G34" s="21">
        <f t="shared" si="7"/>
        <v>2008</v>
      </c>
      <c r="H34" s="20">
        <f t="shared" si="7"/>
        <v>2007.5</v>
      </c>
      <c r="I34" s="22">
        <f t="shared" si="7"/>
        <v>2115</v>
      </c>
      <c r="J34" s="21">
        <f t="shared" si="7"/>
        <v>2120</v>
      </c>
      <c r="K34" s="20">
        <f t="shared" si="7"/>
        <v>2117.5</v>
      </c>
      <c r="L34" s="22">
        <f t="shared" si="7"/>
        <v>2155</v>
      </c>
      <c r="M34" s="21">
        <f t="shared" si="7"/>
        <v>2160</v>
      </c>
      <c r="N34" s="20">
        <f t="shared" si="7"/>
        <v>2157.5</v>
      </c>
      <c r="O34" s="22">
        <f t="shared" si="7"/>
        <v>2180</v>
      </c>
      <c r="P34" s="21">
        <f t="shared" si="7"/>
        <v>2185</v>
      </c>
      <c r="Q34" s="20">
        <f t="shared" si="7"/>
        <v>2182.5</v>
      </c>
      <c r="R34" s="19">
        <f t="shared" si="7"/>
        <v>1965</v>
      </c>
      <c r="S34" s="18">
        <f t="shared" si="7"/>
        <v>1.2949999999999999</v>
      </c>
      <c r="T34" s="17">
        <f t="shared" si="7"/>
        <v>1.0764</v>
      </c>
      <c r="U34" s="16">
        <f t="shared" si="7"/>
        <v>143.76</v>
      </c>
      <c r="V34" s="15">
        <f t="shared" si="7"/>
        <v>1514.1</v>
      </c>
      <c r="W34" s="15">
        <f t="shared" si="7"/>
        <v>1547.47</v>
      </c>
      <c r="X34" s="15">
        <f t="shared" si="7"/>
        <v>1817.0955882352939</v>
      </c>
      <c r="Y34" s="14">
        <f t="shared" si="7"/>
        <v>1.2948</v>
      </c>
    </row>
    <row r="36" spans="2:25" x14ac:dyDescent="0.2">
      <c r="B36" s="7" t="s">
        <v>14</v>
      </c>
      <c r="C36" s="9"/>
      <c r="D36" s="9"/>
      <c r="E36" s="8"/>
      <c r="F36" s="9"/>
      <c r="G36" s="9"/>
      <c r="H36" s="8"/>
      <c r="I36" s="9"/>
      <c r="J36" s="9"/>
      <c r="K36" s="8"/>
      <c r="L36" s="9"/>
      <c r="M36" s="9"/>
      <c r="N36" s="8"/>
    </row>
    <row r="37" spans="2:25" x14ac:dyDescent="0.2">
      <c r="B37" s="7" t="s">
        <v>15</v>
      </c>
      <c r="C37" s="9"/>
      <c r="D37" s="9"/>
      <c r="E37" s="8"/>
      <c r="F37" s="9"/>
      <c r="G37" s="9"/>
      <c r="H37" s="8"/>
      <c r="I37" s="9"/>
      <c r="J37" s="9"/>
      <c r="K37" s="8"/>
      <c r="L37" s="9"/>
      <c r="M37" s="9"/>
      <c r="N37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3:S37"/>
  <sheetViews>
    <sheetView workbookViewId="0">
      <pane ySplit="8" topLeftCell="A9" activePane="bottomLeft" state="frozen"/>
      <selection activeCell="C46" sqref="C46"/>
      <selection pane="bottomLeft" activeCell="O55" sqref="O55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29</v>
      </c>
    </row>
    <row r="6" spans="1:19" ht="13.5" thickBot="1" x14ac:dyDescent="0.25">
      <c r="B6" s="1">
        <v>45566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3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45566</v>
      </c>
      <c r="C9" s="46">
        <v>33500</v>
      </c>
      <c r="D9" s="45">
        <v>33550</v>
      </c>
      <c r="E9" s="44">
        <f t="shared" ref="E9:E31" si="0">AVERAGE(C9:D9)</f>
        <v>33525</v>
      </c>
      <c r="F9" s="46">
        <v>33400</v>
      </c>
      <c r="G9" s="45">
        <v>33500</v>
      </c>
      <c r="H9" s="44">
        <f t="shared" ref="H9:H31" si="1">AVERAGE(F9:G9)</f>
        <v>33450</v>
      </c>
      <c r="I9" s="46">
        <v>32685</v>
      </c>
      <c r="J9" s="45">
        <v>32735</v>
      </c>
      <c r="K9" s="44">
        <f t="shared" ref="K9:K31" si="2">AVERAGE(I9:J9)</f>
        <v>32710</v>
      </c>
      <c r="L9" s="52">
        <v>33550</v>
      </c>
      <c r="M9" s="51">
        <v>1.3321000000000001</v>
      </c>
      <c r="N9" s="53">
        <v>1.1084000000000001</v>
      </c>
      <c r="O9" s="50">
        <v>143.76</v>
      </c>
      <c r="P9" s="43">
        <f>L9/M9</f>
        <v>25185.796862097439</v>
      </c>
      <c r="Q9" s="43">
        <f>G9/M9</f>
        <v>25148.262142481795</v>
      </c>
      <c r="R9" s="49">
        <f t="shared" ref="R9:R31" si="3">L9/N9</f>
        <v>30268.856008661132</v>
      </c>
      <c r="S9" s="48">
        <v>1.3318000000000001</v>
      </c>
    </row>
    <row r="10" spans="1:19" x14ac:dyDescent="0.2">
      <c r="B10" s="47">
        <v>45567</v>
      </c>
      <c r="C10" s="46">
        <v>34225</v>
      </c>
      <c r="D10" s="45">
        <v>34275</v>
      </c>
      <c r="E10" s="44">
        <f t="shared" si="0"/>
        <v>34250</v>
      </c>
      <c r="F10" s="46">
        <v>34275</v>
      </c>
      <c r="G10" s="45">
        <v>34300</v>
      </c>
      <c r="H10" s="44">
        <f t="shared" si="1"/>
        <v>34287.5</v>
      </c>
      <c r="I10" s="46">
        <v>33520</v>
      </c>
      <c r="J10" s="45">
        <v>33570</v>
      </c>
      <c r="K10" s="44">
        <f t="shared" si="2"/>
        <v>33545</v>
      </c>
      <c r="L10" s="52">
        <v>34275</v>
      </c>
      <c r="M10" s="51">
        <v>1.3293999999999999</v>
      </c>
      <c r="N10" s="51">
        <v>1.1075999999999999</v>
      </c>
      <c r="O10" s="50">
        <v>144.71</v>
      </c>
      <c r="P10" s="43">
        <f t="shared" ref="P10:P31" si="4">L10/M10</f>
        <v>25782.3078080337</v>
      </c>
      <c r="Q10" s="43">
        <f t="shared" ref="Q10:Q31" si="5">G10/M10</f>
        <v>25801.113284188359</v>
      </c>
      <c r="R10" s="49">
        <f t="shared" si="3"/>
        <v>30945.287107258941</v>
      </c>
      <c r="S10" s="48">
        <v>1.329</v>
      </c>
    </row>
    <row r="11" spans="1:19" x14ac:dyDescent="0.2">
      <c r="B11" s="47">
        <v>45568</v>
      </c>
      <c r="C11" s="46">
        <v>33800</v>
      </c>
      <c r="D11" s="45">
        <v>33810</v>
      </c>
      <c r="E11" s="44">
        <f t="shared" si="0"/>
        <v>33805</v>
      </c>
      <c r="F11" s="46">
        <v>33800</v>
      </c>
      <c r="G11" s="45">
        <v>33825</v>
      </c>
      <c r="H11" s="44">
        <f t="shared" si="1"/>
        <v>33812.5</v>
      </c>
      <c r="I11" s="46">
        <v>33020</v>
      </c>
      <c r="J11" s="45">
        <v>33070</v>
      </c>
      <c r="K11" s="44">
        <f t="shared" si="2"/>
        <v>33045</v>
      </c>
      <c r="L11" s="52">
        <v>33810</v>
      </c>
      <c r="M11" s="51">
        <v>1.3112999999999999</v>
      </c>
      <c r="N11" s="51">
        <v>1.1044</v>
      </c>
      <c r="O11" s="50">
        <v>146.66999999999999</v>
      </c>
      <c r="P11" s="43">
        <f t="shared" si="4"/>
        <v>25783.573552962709</v>
      </c>
      <c r="Q11" s="43">
        <f t="shared" si="5"/>
        <v>25795.01258293297</v>
      </c>
      <c r="R11" s="49">
        <f t="shared" si="3"/>
        <v>30613.908004346249</v>
      </c>
      <c r="S11" s="48">
        <v>1.3109999999999999</v>
      </c>
    </row>
    <row r="12" spans="1:19" x14ac:dyDescent="0.2">
      <c r="B12" s="47">
        <v>45569</v>
      </c>
      <c r="C12" s="46">
        <v>33800</v>
      </c>
      <c r="D12" s="45">
        <v>33805</v>
      </c>
      <c r="E12" s="44">
        <f t="shared" si="0"/>
        <v>33802.5</v>
      </c>
      <c r="F12" s="46">
        <v>33750</v>
      </c>
      <c r="G12" s="45">
        <v>33775</v>
      </c>
      <c r="H12" s="44">
        <f t="shared" si="1"/>
        <v>33762.5</v>
      </c>
      <c r="I12" s="46">
        <v>32960</v>
      </c>
      <c r="J12" s="45">
        <v>33010</v>
      </c>
      <c r="K12" s="44">
        <f t="shared" si="2"/>
        <v>32985</v>
      </c>
      <c r="L12" s="52">
        <v>33805</v>
      </c>
      <c r="M12" s="51">
        <v>1.3169999999999999</v>
      </c>
      <c r="N12" s="51">
        <v>1.1032999999999999</v>
      </c>
      <c r="O12" s="50">
        <v>146.6</v>
      </c>
      <c r="P12" s="43">
        <f t="shared" si="4"/>
        <v>25668.185269552014</v>
      </c>
      <c r="Q12" s="43">
        <f t="shared" si="5"/>
        <v>25645.406226271833</v>
      </c>
      <c r="R12" s="49">
        <f t="shared" si="3"/>
        <v>30639.898486359107</v>
      </c>
      <c r="S12" s="48">
        <v>1.3167</v>
      </c>
    </row>
    <row r="13" spans="1:19" x14ac:dyDescent="0.2">
      <c r="B13" s="47">
        <v>45572</v>
      </c>
      <c r="C13" s="46">
        <v>34075</v>
      </c>
      <c r="D13" s="45">
        <v>34100</v>
      </c>
      <c r="E13" s="44">
        <f t="shared" si="0"/>
        <v>34087.5</v>
      </c>
      <c r="F13" s="46">
        <v>34075</v>
      </c>
      <c r="G13" s="45">
        <v>34100</v>
      </c>
      <c r="H13" s="44">
        <f t="shared" si="1"/>
        <v>34087.5</v>
      </c>
      <c r="I13" s="46">
        <v>33245</v>
      </c>
      <c r="J13" s="45">
        <v>33295</v>
      </c>
      <c r="K13" s="44">
        <f t="shared" si="2"/>
        <v>33270</v>
      </c>
      <c r="L13" s="52">
        <v>34100</v>
      </c>
      <c r="M13" s="51">
        <v>1.3082</v>
      </c>
      <c r="N13" s="51">
        <v>1.0978000000000001</v>
      </c>
      <c r="O13" s="50">
        <v>148.27000000000001</v>
      </c>
      <c r="P13" s="43">
        <f t="shared" si="4"/>
        <v>26066.350710900475</v>
      </c>
      <c r="Q13" s="43">
        <f t="shared" si="5"/>
        <v>26066.350710900475</v>
      </c>
      <c r="R13" s="49">
        <f t="shared" si="3"/>
        <v>31062.124248496992</v>
      </c>
      <c r="S13" s="48">
        <v>1.3081</v>
      </c>
    </row>
    <row r="14" spans="1:19" x14ac:dyDescent="0.2">
      <c r="B14" s="47">
        <v>45573</v>
      </c>
      <c r="C14" s="46">
        <v>33125</v>
      </c>
      <c r="D14" s="45">
        <v>33175</v>
      </c>
      <c r="E14" s="44">
        <f t="shared" si="0"/>
        <v>33150</v>
      </c>
      <c r="F14" s="46">
        <v>33100</v>
      </c>
      <c r="G14" s="45">
        <v>33110</v>
      </c>
      <c r="H14" s="44">
        <f t="shared" si="1"/>
        <v>33105</v>
      </c>
      <c r="I14" s="46">
        <v>32315</v>
      </c>
      <c r="J14" s="45">
        <v>32365</v>
      </c>
      <c r="K14" s="44">
        <f t="shared" si="2"/>
        <v>32340</v>
      </c>
      <c r="L14" s="52">
        <v>33175</v>
      </c>
      <c r="M14" s="51">
        <v>1.3105</v>
      </c>
      <c r="N14" s="51">
        <v>1.0988</v>
      </c>
      <c r="O14" s="50">
        <v>147.86000000000001</v>
      </c>
      <c r="P14" s="43">
        <f t="shared" si="4"/>
        <v>25314.765356734071</v>
      </c>
      <c r="Q14" s="43">
        <f t="shared" si="5"/>
        <v>25265.165967188095</v>
      </c>
      <c r="R14" s="49">
        <f t="shared" si="3"/>
        <v>30192.027666545324</v>
      </c>
      <c r="S14" s="48">
        <v>1.3104</v>
      </c>
    </row>
    <row r="15" spans="1:19" x14ac:dyDescent="0.2">
      <c r="B15" s="47">
        <v>45574</v>
      </c>
      <c r="C15" s="46">
        <v>32550</v>
      </c>
      <c r="D15" s="45">
        <v>32600</v>
      </c>
      <c r="E15" s="44">
        <f t="shared" si="0"/>
        <v>32575</v>
      </c>
      <c r="F15" s="46">
        <v>32625</v>
      </c>
      <c r="G15" s="45">
        <v>32650</v>
      </c>
      <c r="H15" s="44">
        <f t="shared" si="1"/>
        <v>32637.5</v>
      </c>
      <c r="I15" s="46">
        <v>31910</v>
      </c>
      <c r="J15" s="45">
        <v>31960</v>
      </c>
      <c r="K15" s="44">
        <f t="shared" si="2"/>
        <v>31935</v>
      </c>
      <c r="L15" s="52">
        <v>32600</v>
      </c>
      <c r="M15" s="51">
        <v>1.3085</v>
      </c>
      <c r="N15" s="51">
        <v>1.0954999999999999</v>
      </c>
      <c r="O15" s="50">
        <v>148.72999999999999</v>
      </c>
      <c r="P15" s="43">
        <f t="shared" si="4"/>
        <v>24914.023691249524</v>
      </c>
      <c r="Q15" s="43">
        <f t="shared" si="5"/>
        <v>24952.235384027514</v>
      </c>
      <c r="R15" s="49">
        <f t="shared" si="3"/>
        <v>29758.101323596533</v>
      </c>
      <c r="S15" s="48">
        <v>1.3084</v>
      </c>
    </row>
    <row r="16" spans="1:19" x14ac:dyDescent="0.2">
      <c r="B16" s="47">
        <v>45575</v>
      </c>
      <c r="C16" s="46">
        <v>32540</v>
      </c>
      <c r="D16" s="45">
        <v>32560</v>
      </c>
      <c r="E16" s="44">
        <f t="shared" si="0"/>
        <v>32550</v>
      </c>
      <c r="F16" s="46">
        <v>32775</v>
      </c>
      <c r="G16" s="45">
        <v>32800</v>
      </c>
      <c r="H16" s="44">
        <f t="shared" si="1"/>
        <v>32787.5</v>
      </c>
      <c r="I16" s="46">
        <v>32145</v>
      </c>
      <c r="J16" s="45">
        <v>32195</v>
      </c>
      <c r="K16" s="44">
        <f t="shared" si="2"/>
        <v>32170</v>
      </c>
      <c r="L16" s="52">
        <v>32560</v>
      </c>
      <c r="M16" s="51">
        <v>1.3067</v>
      </c>
      <c r="N16" s="51">
        <v>1.0931999999999999</v>
      </c>
      <c r="O16" s="50">
        <v>148.96</v>
      </c>
      <c r="P16" s="43">
        <f t="shared" si="4"/>
        <v>24917.7316905181</v>
      </c>
      <c r="Q16" s="43">
        <f t="shared" si="5"/>
        <v>25101.400474477694</v>
      </c>
      <c r="R16" s="49">
        <f t="shared" si="3"/>
        <v>29784.120014635933</v>
      </c>
      <c r="S16" s="48">
        <v>1.3066</v>
      </c>
    </row>
    <row r="17" spans="2:19" x14ac:dyDescent="0.2">
      <c r="B17" s="47">
        <v>45576</v>
      </c>
      <c r="C17" s="46">
        <v>33125</v>
      </c>
      <c r="D17" s="45">
        <v>33150</v>
      </c>
      <c r="E17" s="44">
        <f t="shared" si="0"/>
        <v>33137.5</v>
      </c>
      <c r="F17" s="46">
        <v>33250</v>
      </c>
      <c r="G17" s="45">
        <v>33300</v>
      </c>
      <c r="H17" s="44">
        <f t="shared" si="1"/>
        <v>33275</v>
      </c>
      <c r="I17" s="46">
        <v>32625</v>
      </c>
      <c r="J17" s="45">
        <v>32675</v>
      </c>
      <c r="K17" s="44">
        <f t="shared" si="2"/>
        <v>32650</v>
      </c>
      <c r="L17" s="52">
        <v>33150</v>
      </c>
      <c r="M17" s="51">
        <v>1.3062</v>
      </c>
      <c r="N17" s="51">
        <v>1.0931</v>
      </c>
      <c r="O17" s="50">
        <v>149.01</v>
      </c>
      <c r="P17" s="43">
        <f t="shared" si="4"/>
        <v>25378.961874138724</v>
      </c>
      <c r="Q17" s="43">
        <f t="shared" si="5"/>
        <v>25493.798805695911</v>
      </c>
      <c r="R17" s="49">
        <f t="shared" si="3"/>
        <v>30326.594090202179</v>
      </c>
      <c r="S17" s="48">
        <v>1.3061</v>
      </c>
    </row>
    <row r="18" spans="2:19" x14ac:dyDescent="0.2">
      <c r="B18" s="47">
        <v>45579</v>
      </c>
      <c r="C18" s="46">
        <v>32475</v>
      </c>
      <c r="D18" s="45">
        <v>32500</v>
      </c>
      <c r="E18" s="44">
        <f t="shared" si="0"/>
        <v>32487.5</v>
      </c>
      <c r="F18" s="46">
        <v>32650</v>
      </c>
      <c r="G18" s="45">
        <v>32750</v>
      </c>
      <c r="H18" s="44">
        <f t="shared" si="1"/>
        <v>32700</v>
      </c>
      <c r="I18" s="46">
        <v>32025</v>
      </c>
      <c r="J18" s="45">
        <v>32075</v>
      </c>
      <c r="K18" s="44">
        <f t="shared" si="2"/>
        <v>32050</v>
      </c>
      <c r="L18" s="52">
        <v>32500</v>
      </c>
      <c r="M18" s="51">
        <v>1.3039000000000001</v>
      </c>
      <c r="N18" s="51">
        <v>1.0913999999999999</v>
      </c>
      <c r="O18" s="50">
        <v>149.65</v>
      </c>
      <c r="P18" s="43">
        <f t="shared" si="4"/>
        <v>24925.224327018943</v>
      </c>
      <c r="Q18" s="43">
        <f t="shared" si="5"/>
        <v>25116.956821842166</v>
      </c>
      <c r="R18" s="49">
        <f t="shared" si="3"/>
        <v>29778.266446765625</v>
      </c>
      <c r="S18" s="48">
        <v>1.3038000000000001</v>
      </c>
    </row>
    <row r="19" spans="2:19" x14ac:dyDescent="0.2">
      <c r="B19" s="47">
        <v>45580</v>
      </c>
      <c r="C19" s="46">
        <v>31850</v>
      </c>
      <c r="D19" s="45">
        <v>31900</v>
      </c>
      <c r="E19" s="44">
        <f t="shared" si="0"/>
        <v>31875</v>
      </c>
      <c r="F19" s="46">
        <v>32045</v>
      </c>
      <c r="G19" s="45">
        <v>32055</v>
      </c>
      <c r="H19" s="44">
        <f t="shared" si="1"/>
        <v>32050</v>
      </c>
      <c r="I19" s="46">
        <v>31490</v>
      </c>
      <c r="J19" s="45">
        <v>31540</v>
      </c>
      <c r="K19" s="44">
        <f t="shared" si="2"/>
        <v>31515</v>
      </c>
      <c r="L19" s="52">
        <v>31900</v>
      </c>
      <c r="M19" s="51">
        <v>1.3077000000000001</v>
      </c>
      <c r="N19" s="51">
        <v>1.0902000000000001</v>
      </c>
      <c r="O19" s="50">
        <v>149.36000000000001</v>
      </c>
      <c r="P19" s="43">
        <f t="shared" si="4"/>
        <v>24393.974153093215</v>
      </c>
      <c r="Q19" s="43">
        <f t="shared" si="5"/>
        <v>24512.502867630188</v>
      </c>
      <c r="R19" s="49">
        <f t="shared" si="3"/>
        <v>29260.68611263988</v>
      </c>
      <c r="S19" s="48">
        <v>1.3076000000000001</v>
      </c>
    </row>
    <row r="20" spans="2:19" x14ac:dyDescent="0.2">
      <c r="B20" s="47">
        <v>45581</v>
      </c>
      <c r="C20" s="46">
        <v>32400</v>
      </c>
      <c r="D20" s="45">
        <v>32500</v>
      </c>
      <c r="E20" s="44">
        <f t="shared" si="0"/>
        <v>32450</v>
      </c>
      <c r="F20" s="46">
        <v>32645</v>
      </c>
      <c r="G20" s="45">
        <v>32655</v>
      </c>
      <c r="H20" s="44">
        <f t="shared" si="1"/>
        <v>32650</v>
      </c>
      <c r="I20" s="46">
        <v>32110</v>
      </c>
      <c r="J20" s="45">
        <v>32160</v>
      </c>
      <c r="K20" s="44">
        <f t="shared" si="2"/>
        <v>32135</v>
      </c>
      <c r="L20" s="52">
        <v>32500</v>
      </c>
      <c r="M20" s="51">
        <v>1.3030999999999999</v>
      </c>
      <c r="N20" s="51">
        <v>1.0894999999999999</v>
      </c>
      <c r="O20" s="50">
        <v>149.18</v>
      </c>
      <c r="P20" s="43">
        <f t="shared" si="4"/>
        <v>24940.526436958025</v>
      </c>
      <c r="Q20" s="43">
        <f t="shared" si="5"/>
        <v>25059.473563041978</v>
      </c>
      <c r="R20" s="49">
        <f t="shared" si="3"/>
        <v>29830.197338228547</v>
      </c>
      <c r="S20" s="48">
        <v>1.3029999999999999</v>
      </c>
    </row>
    <row r="21" spans="2:19" x14ac:dyDescent="0.2">
      <c r="B21" s="47">
        <v>45582</v>
      </c>
      <c r="C21" s="46">
        <v>31290</v>
      </c>
      <c r="D21" s="45">
        <v>31310</v>
      </c>
      <c r="E21" s="44">
        <f t="shared" si="0"/>
        <v>31300</v>
      </c>
      <c r="F21" s="46">
        <v>31375</v>
      </c>
      <c r="G21" s="45">
        <v>31380</v>
      </c>
      <c r="H21" s="44">
        <f t="shared" si="1"/>
        <v>31377.5</v>
      </c>
      <c r="I21" s="46">
        <v>30835</v>
      </c>
      <c r="J21" s="45">
        <v>30885</v>
      </c>
      <c r="K21" s="44">
        <f t="shared" si="2"/>
        <v>30860</v>
      </c>
      <c r="L21" s="52">
        <v>31310</v>
      </c>
      <c r="M21" s="51">
        <v>1.3016000000000001</v>
      </c>
      <c r="N21" s="51">
        <v>1.0864</v>
      </c>
      <c r="O21" s="50">
        <v>149.54</v>
      </c>
      <c r="P21" s="43">
        <f t="shared" si="4"/>
        <v>24055.009219422249</v>
      </c>
      <c r="Q21" s="43">
        <f t="shared" si="5"/>
        <v>24108.789182544559</v>
      </c>
      <c r="R21" s="49">
        <f t="shared" si="3"/>
        <v>28819.955817378497</v>
      </c>
      <c r="S21" s="48">
        <v>1.3015000000000001</v>
      </c>
    </row>
    <row r="22" spans="2:19" x14ac:dyDescent="0.2">
      <c r="B22" s="47">
        <v>45583</v>
      </c>
      <c r="C22" s="46">
        <v>31490</v>
      </c>
      <c r="D22" s="45">
        <v>31500</v>
      </c>
      <c r="E22" s="44">
        <f t="shared" si="0"/>
        <v>31495</v>
      </c>
      <c r="F22" s="46">
        <v>31695</v>
      </c>
      <c r="G22" s="45">
        <v>31700</v>
      </c>
      <c r="H22" s="44">
        <f t="shared" si="1"/>
        <v>31697.5</v>
      </c>
      <c r="I22" s="46">
        <v>31185</v>
      </c>
      <c r="J22" s="45">
        <v>31235</v>
      </c>
      <c r="K22" s="44">
        <f t="shared" si="2"/>
        <v>31210</v>
      </c>
      <c r="L22" s="52">
        <v>31500</v>
      </c>
      <c r="M22" s="51">
        <v>1.3046</v>
      </c>
      <c r="N22" s="51">
        <v>1.0849</v>
      </c>
      <c r="O22" s="50">
        <v>150.01</v>
      </c>
      <c r="P22" s="43">
        <f t="shared" si="4"/>
        <v>24145.331902498852</v>
      </c>
      <c r="Q22" s="43">
        <f t="shared" si="5"/>
        <v>24298.635597117889</v>
      </c>
      <c r="R22" s="49">
        <f t="shared" si="3"/>
        <v>29034.934095308323</v>
      </c>
      <c r="S22" s="48">
        <v>1.3045</v>
      </c>
    </row>
    <row r="23" spans="2:19" x14ac:dyDescent="0.2">
      <c r="B23" s="47">
        <v>45586</v>
      </c>
      <c r="C23" s="46">
        <v>31390</v>
      </c>
      <c r="D23" s="45">
        <v>31395</v>
      </c>
      <c r="E23" s="44">
        <f t="shared" si="0"/>
        <v>31392.5</v>
      </c>
      <c r="F23" s="46">
        <v>31590</v>
      </c>
      <c r="G23" s="45">
        <v>31600</v>
      </c>
      <c r="H23" s="44">
        <f t="shared" si="1"/>
        <v>31595</v>
      </c>
      <c r="I23" s="46">
        <v>31110</v>
      </c>
      <c r="J23" s="45">
        <v>31160</v>
      </c>
      <c r="K23" s="44">
        <f t="shared" si="2"/>
        <v>31135</v>
      </c>
      <c r="L23" s="52">
        <v>31395</v>
      </c>
      <c r="M23" s="51">
        <v>1.302</v>
      </c>
      <c r="N23" s="51">
        <v>1.0855999999999999</v>
      </c>
      <c r="O23" s="50">
        <v>149.93</v>
      </c>
      <c r="P23" s="43">
        <f t="shared" si="4"/>
        <v>24112.903225806451</v>
      </c>
      <c r="Q23" s="43">
        <f t="shared" si="5"/>
        <v>24270.353302611366</v>
      </c>
      <c r="R23" s="49">
        <f t="shared" si="3"/>
        <v>28919.491525423731</v>
      </c>
      <c r="S23" s="48">
        <v>1.3019000000000001</v>
      </c>
    </row>
    <row r="24" spans="2:19" x14ac:dyDescent="0.2">
      <c r="B24" s="47">
        <v>45587</v>
      </c>
      <c r="C24" s="46">
        <v>30890</v>
      </c>
      <c r="D24" s="45">
        <v>30895</v>
      </c>
      <c r="E24" s="44">
        <f t="shared" si="0"/>
        <v>30892.5</v>
      </c>
      <c r="F24" s="46">
        <v>31095</v>
      </c>
      <c r="G24" s="45">
        <v>31100</v>
      </c>
      <c r="H24" s="44">
        <f t="shared" si="1"/>
        <v>31097.5</v>
      </c>
      <c r="I24" s="46">
        <v>30695</v>
      </c>
      <c r="J24" s="45">
        <v>30745</v>
      </c>
      <c r="K24" s="44">
        <f t="shared" si="2"/>
        <v>30720</v>
      </c>
      <c r="L24" s="52">
        <v>30895</v>
      </c>
      <c r="M24" s="51">
        <v>1.298</v>
      </c>
      <c r="N24" s="51">
        <v>1.0818000000000001</v>
      </c>
      <c r="O24" s="50">
        <v>150.87</v>
      </c>
      <c r="P24" s="43">
        <f t="shared" si="4"/>
        <v>23802.003081664097</v>
      </c>
      <c r="Q24" s="43">
        <f t="shared" si="5"/>
        <v>23959.938366718026</v>
      </c>
      <c r="R24" s="49">
        <f t="shared" si="3"/>
        <v>28558.883342577185</v>
      </c>
      <c r="S24" s="48">
        <v>1.298</v>
      </c>
    </row>
    <row r="25" spans="2:19" x14ac:dyDescent="0.2">
      <c r="B25" s="47">
        <v>45588</v>
      </c>
      <c r="C25" s="46">
        <v>30950</v>
      </c>
      <c r="D25" s="45">
        <v>31000</v>
      </c>
      <c r="E25" s="44">
        <f t="shared" si="0"/>
        <v>30975</v>
      </c>
      <c r="F25" s="46">
        <v>31015</v>
      </c>
      <c r="G25" s="45">
        <v>31035</v>
      </c>
      <c r="H25" s="44">
        <f t="shared" si="1"/>
        <v>31025</v>
      </c>
      <c r="I25" s="46">
        <v>30630</v>
      </c>
      <c r="J25" s="45">
        <v>30680</v>
      </c>
      <c r="K25" s="44">
        <f t="shared" si="2"/>
        <v>30655</v>
      </c>
      <c r="L25" s="52">
        <v>31000</v>
      </c>
      <c r="M25" s="51">
        <v>1.2950999999999999</v>
      </c>
      <c r="N25" s="51">
        <v>1.0764</v>
      </c>
      <c r="O25" s="50">
        <v>153.06</v>
      </c>
      <c r="P25" s="43">
        <f t="shared" si="4"/>
        <v>23936.375569454096</v>
      </c>
      <c r="Q25" s="43">
        <f t="shared" si="5"/>
        <v>23963.400509613159</v>
      </c>
      <c r="R25" s="49">
        <f t="shared" si="3"/>
        <v>28799.702712746192</v>
      </c>
      <c r="S25" s="48">
        <v>1.2949999999999999</v>
      </c>
    </row>
    <row r="26" spans="2:19" x14ac:dyDescent="0.2">
      <c r="B26" s="47">
        <v>45589</v>
      </c>
      <c r="C26" s="46">
        <v>31200</v>
      </c>
      <c r="D26" s="45">
        <v>31250</v>
      </c>
      <c r="E26" s="44">
        <f t="shared" si="0"/>
        <v>31225</v>
      </c>
      <c r="F26" s="46">
        <v>31370</v>
      </c>
      <c r="G26" s="45">
        <v>31375</v>
      </c>
      <c r="H26" s="44">
        <f t="shared" si="1"/>
        <v>31372.5</v>
      </c>
      <c r="I26" s="46">
        <v>30960</v>
      </c>
      <c r="J26" s="45">
        <v>31010</v>
      </c>
      <c r="K26" s="44">
        <f t="shared" si="2"/>
        <v>30985</v>
      </c>
      <c r="L26" s="52">
        <v>31250</v>
      </c>
      <c r="M26" s="51">
        <v>1.2974000000000001</v>
      </c>
      <c r="N26" s="51">
        <v>1.0794999999999999</v>
      </c>
      <c r="O26" s="50">
        <v>152.06</v>
      </c>
      <c r="P26" s="43">
        <f t="shared" si="4"/>
        <v>24086.634808077692</v>
      </c>
      <c r="Q26" s="43">
        <f t="shared" si="5"/>
        <v>24182.981347310004</v>
      </c>
      <c r="R26" s="49">
        <f t="shared" si="3"/>
        <v>28948.587308939328</v>
      </c>
      <c r="S26" s="48">
        <v>1.2972999999999999</v>
      </c>
    </row>
    <row r="27" spans="2:19" x14ac:dyDescent="0.2">
      <c r="B27" s="47">
        <v>45590</v>
      </c>
      <c r="C27" s="46">
        <v>31150</v>
      </c>
      <c r="D27" s="45">
        <v>31175</v>
      </c>
      <c r="E27" s="44">
        <f t="shared" si="0"/>
        <v>31162.5</v>
      </c>
      <c r="F27" s="46">
        <v>31250</v>
      </c>
      <c r="G27" s="45">
        <v>31275</v>
      </c>
      <c r="H27" s="44">
        <f t="shared" si="1"/>
        <v>31262.5</v>
      </c>
      <c r="I27" s="46">
        <v>30880</v>
      </c>
      <c r="J27" s="45">
        <v>30930</v>
      </c>
      <c r="K27" s="44">
        <f t="shared" si="2"/>
        <v>30905</v>
      </c>
      <c r="L27" s="52">
        <v>31175</v>
      </c>
      <c r="M27" s="51">
        <v>1.2987</v>
      </c>
      <c r="N27" s="51">
        <v>1.0822000000000001</v>
      </c>
      <c r="O27" s="50">
        <v>151.80000000000001</v>
      </c>
      <c r="P27" s="43">
        <f t="shared" si="4"/>
        <v>24004.774004774004</v>
      </c>
      <c r="Q27" s="43">
        <f t="shared" si="5"/>
        <v>24081.774081774081</v>
      </c>
      <c r="R27" s="49">
        <f t="shared" si="3"/>
        <v>28807.059693217518</v>
      </c>
      <c r="S27" s="48">
        <v>1.2986</v>
      </c>
    </row>
    <row r="28" spans="2:19" x14ac:dyDescent="0.2">
      <c r="B28" s="47">
        <v>45593</v>
      </c>
      <c r="C28" s="46">
        <v>31345</v>
      </c>
      <c r="D28" s="45">
        <v>31350</v>
      </c>
      <c r="E28" s="44">
        <f t="shared" si="0"/>
        <v>31347.5</v>
      </c>
      <c r="F28" s="46">
        <v>31550</v>
      </c>
      <c r="G28" s="45">
        <v>31600</v>
      </c>
      <c r="H28" s="44">
        <f t="shared" si="1"/>
        <v>31575</v>
      </c>
      <c r="I28" s="46">
        <v>31170</v>
      </c>
      <c r="J28" s="45">
        <v>31220</v>
      </c>
      <c r="K28" s="44">
        <f t="shared" si="2"/>
        <v>31195</v>
      </c>
      <c r="L28" s="52">
        <v>31350</v>
      </c>
      <c r="M28" s="51">
        <v>1.2988999999999999</v>
      </c>
      <c r="N28" s="51">
        <v>1.0815999999999999</v>
      </c>
      <c r="O28" s="50">
        <v>152.63</v>
      </c>
      <c r="P28" s="43">
        <f t="shared" si="4"/>
        <v>24135.807221495113</v>
      </c>
      <c r="Q28" s="43">
        <f t="shared" si="5"/>
        <v>24328.277773500657</v>
      </c>
      <c r="R28" s="49">
        <f t="shared" si="3"/>
        <v>28984.837278106512</v>
      </c>
      <c r="S28" s="48">
        <v>1.2987</v>
      </c>
    </row>
    <row r="29" spans="2:19" x14ac:dyDescent="0.2">
      <c r="B29" s="47">
        <v>45594</v>
      </c>
      <c r="C29" s="46">
        <v>31135</v>
      </c>
      <c r="D29" s="45">
        <v>31145</v>
      </c>
      <c r="E29" s="44">
        <f t="shared" si="0"/>
        <v>31140</v>
      </c>
      <c r="F29" s="46">
        <v>31290</v>
      </c>
      <c r="G29" s="45">
        <v>31300</v>
      </c>
      <c r="H29" s="44">
        <f t="shared" si="1"/>
        <v>31295</v>
      </c>
      <c r="I29" s="46">
        <v>30915</v>
      </c>
      <c r="J29" s="45">
        <v>30965</v>
      </c>
      <c r="K29" s="44">
        <f t="shared" si="2"/>
        <v>30940</v>
      </c>
      <c r="L29" s="52">
        <v>31145</v>
      </c>
      <c r="M29" s="51">
        <v>1.2978000000000001</v>
      </c>
      <c r="N29" s="51">
        <v>1.0778000000000001</v>
      </c>
      <c r="O29" s="50">
        <v>153.77000000000001</v>
      </c>
      <c r="P29" s="43">
        <f t="shared" si="4"/>
        <v>23998.30482354754</v>
      </c>
      <c r="Q29" s="43">
        <f t="shared" si="5"/>
        <v>24117.737709970719</v>
      </c>
      <c r="R29" s="49">
        <f t="shared" si="3"/>
        <v>28896.826869549081</v>
      </c>
      <c r="S29" s="48">
        <v>1.2976000000000001</v>
      </c>
    </row>
    <row r="30" spans="2:19" x14ac:dyDescent="0.2">
      <c r="B30" s="47">
        <v>45595</v>
      </c>
      <c r="C30" s="46">
        <v>30825</v>
      </c>
      <c r="D30" s="45">
        <v>30850</v>
      </c>
      <c r="E30" s="44">
        <f t="shared" si="0"/>
        <v>30837.5</v>
      </c>
      <c r="F30" s="46">
        <v>31040</v>
      </c>
      <c r="G30" s="45">
        <v>31060</v>
      </c>
      <c r="H30" s="44">
        <f t="shared" si="1"/>
        <v>31050</v>
      </c>
      <c r="I30" s="46">
        <v>30720</v>
      </c>
      <c r="J30" s="45">
        <v>30770</v>
      </c>
      <c r="K30" s="44">
        <f t="shared" si="2"/>
        <v>30745</v>
      </c>
      <c r="L30" s="52">
        <v>30850</v>
      </c>
      <c r="M30" s="51">
        <v>1.2949999999999999</v>
      </c>
      <c r="N30" s="51">
        <v>1.0814999999999999</v>
      </c>
      <c r="O30" s="50">
        <v>153.36000000000001</v>
      </c>
      <c r="P30" s="43">
        <f t="shared" si="4"/>
        <v>23822.393822393824</v>
      </c>
      <c r="Q30" s="43">
        <f t="shared" si="5"/>
        <v>23984.555984555987</v>
      </c>
      <c r="R30" s="49">
        <f t="shared" si="3"/>
        <v>28525.196486361536</v>
      </c>
      <c r="S30" s="48">
        <v>1.2948</v>
      </c>
    </row>
    <row r="31" spans="2:19" x14ac:dyDescent="0.2">
      <c r="B31" s="47">
        <v>45596</v>
      </c>
      <c r="C31" s="46">
        <v>31150</v>
      </c>
      <c r="D31" s="45">
        <v>31200</v>
      </c>
      <c r="E31" s="44">
        <f t="shared" si="0"/>
        <v>31175</v>
      </c>
      <c r="F31" s="46">
        <v>31350</v>
      </c>
      <c r="G31" s="45">
        <v>31400</v>
      </c>
      <c r="H31" s="44">
        <f t="shared" si="1"/>
        <v>31375</v>
      </c>
      <c r="I31" s="46">
        <v>31100</v>
      </c>
      <c r="J31" s="45">
        <v>31150</v>
      </c>
      <c r="K31" s="44">
        <f t="shared" si="2"/>
        <v>31125</v>
      </c>
      <c r="L31" s="52">
        <v>31200</v>
      </c>
      <c r="M31" s="51">
        <v>1.2979000000000001</v>
      </c>
      <c r="N31" s="51">
        <v>1.0880000000000001</v>
      </c>
      <c r="O31" s="50">
        <v>152.69999999999999</v>
      </c>
      <c r="P31" s="43">
        <f t="shared" si="4"/>
        <v>24038.831959318897</v>
      </c>
      <c r="Q31" s="43">
        <f t="shared" si="5"/>
        <v>24192.9270359812</v>
      </c>
      <c r="R31" s="49">
        <f t="shared" si="3"/>
        <v>28676.470588235294</v>
      </c>
      <c r="S31" s="48">
        <v>1.2975000000000001</v>
      </c>
    </row>
    <row r="32" spans="2:19" s="10" customFormat="1" x14ac:dyDescent="0.2">
      <c r="B32" s="42" t="s">
        <v>11</v>
      </c>
      <c r="C32" s="41">
        <f>ROUND(AVERAGE(C9:C31),2)</f>
        <v>32186.09</v>
      </c>
      <c r="D32" s="40">
        <f>ROUND(AVERAGE(D9:D31),2)</f>
        <v>32217.17</v>
      </c>
      <c r="E32" s="39">
        <f>ROUND(AVERAGE(C32:D32),2)</f>
        <v>32201.63</v>
      </c>
      <c r="F32" s="41">
        <f>ROUND(AVERAGE(F9:F31),2)</f>
        <v>32304.78</v>
      </c>
      <c r="G32" s="40">
        <f>ROUND(AVERAGE(G9:G31),2)</f>
        <v>32332.39</v>
      </c>
      <c r="H32" s="39">
        <f>ROUND(AVERAGE(F32:G32),2)</f>
        <v>32318.59</v>
      </c>
      <c r="I32" s="41">
        <f>ROUND(AVERAGE(I9:I31),2)</f>
        <v>31750</v>
      </c>
      <c r="J32" s="40">
        <f>ROUND(AVERAGE(J9:J31),2)</f>
        <v>31800</v>
      </c>
      <c r="K32" s="39">
        <f>ROUND(AVERAGE(I32:J32),2)</f>
        <v>31775</v>
      </c>
      <c r="L32" s="38">
        <f>ROUND(AVERAGE(L9:L31),2)</f>
        <v>32217.17</v>
      </c>
      <c r="M32" s="37">
        <f>ROUND(AVERAGE(M9:M31),4)</f>
        <v>1.3057000000000001</v>
      </c>
      <c r="N32" s="36">
        <f>ROUND(AVERAGE(N9:N31),4)</f>
        <v>1.0904</v>
      </c>
      <c r="O32" s="175">
        <f>ROUND(AVERAGE(O9:O31),2)</f>
        <v>149.66999999999999</v>
      </c>
      <c r="P32" s="35">
        <f>AVERAGE(P9:P31)</f>
        <v>24669.990929204778</v>
      </c>
      <c r="Q32" s="35">
        <f>AVERAGE(Q9:Q31)</f>
        <v>24758.567379233773</v>
      </c>
      <c r="R32" s="35">
        <f>AVERAGE(R9:R31)</f>
        <v>29540.522285459982</v>
      </c>
      <c r="S32" s="34">
        <f>AVERAGE(S9:S31)</f>
        <v>1.3055608695652177</v>
      </c>
    </row>
    <row r="33" spans="2:19" s="5" customFormat="1" x14ac:dyDescent="0.2">
      <c r="B33" s="33" t="s">
        <v>12</v>
      </c>
      <c r="C33" s="32">
        <f t="shared" ref="C33:S33" si="6">MAX(C9:C31)</f>
        <v>34225</v>
      </c>
      <c r="D33" s="31">
        <f t="shared" si="6"/>
        <v>34275</v>
      </c>
      <c r="E33" s="30">
        <f t="shared" si="6"/>
        <v>34250</v>
      </c>
      <c r="F33" s="32">
        <f t="shared" si="6"/>
        <v>34275</v>
      </c>
      <c r="G33" s="31">
        <f t="shared" si="6"/>
        <v>34300</v>
      </c>
      <c r="H33" s="30">
        <f t="shared" si="6"/>
        <v>34287.5</v>
      </c>
      <c r="I33" s="32">
        <f t="shared" si="6"/>
        <v>33520</v>
      </c>
      <c r="J33" s="31">
        <f t="shared" si="6"/>
        <v>33570</v>
      </c>
      <c r="K33" s="30">
        <f t="shared" si="6"/>
        <v>33545</v>
      </c>
      <c r="L33" s="29">
        <f t="shared" si="6"/>
        <v>34275</v>
      </c>
      <c r="M33" s="28">
        <f t="shared" si="6"/>
        <v>1.3321000000000001</v>
      </c>
      <c r="N33" s="27">
        <f t="shared" si="6"/>
        <v>1.1084000000000001</v>
      </c>
      <c r="O33" s="26">
        <f t="shared" si="6"/>
        <v>153.77000000000001</v>
      </c>
      <c r="P33" s="25">
        <f t="shared" si="6"/>
        <v>26066.350710900475</v>
      </c>
      <c r="Q33" s="25">
        <f t="shared" si="6"/>
        <v>26066.350710900475</v>
      </c>
      <c r="R33" s="25">
        <f t="shared" si="6"/>
        <v>31062.124248496992</v>
      </c>
      <c r="S33" s="24">
        <f t="shared" si="6"/>
        <v>1.3318000000000001</v>
      </c>
    </row>
    <row r="34" spans="2:19" s="5" customFormat="1" ht="13.5" thickBot="1" x14ac:dyDescent="0.25">
      <c r="B34" s="23" t="s">
        <v>13</v>
      </c>
      <c r="C34" s="22">
        <f t="shared" ref="C34:S34" si="7">MIN(C9:C31)</f>
        <v>30825</v>
      </c>
      <c r="D34" s="21">
        <f t="shared" si="7"/>
        <v>30850</v>
      </c>
      <c r="E34" s="20">
        <f t="shared" si="7"/>
        <v>30837.5</v>
      </c>
      <c r="F34" s="22">
        <f t="shared" si="7"/>
        <v>31015</v>
      </c>
      <c r="G34" s="21">
        <f t="shared" si="7"/>
        <v>31035</v>
      </c>
      <c r="H34" s="20">
        <f t="shared" si="7"/>
        <v>31025</v>
      </c>
      <c r="I34" s="22">
        <f t="shared" si="7"/>
        <v>30630</v>
      </c>
      <c r="J34" s="21">
        <f t="shared" si="7"/>
        <v>30680</v>
      </c>
      <c r="K34" s="20">
        <f t="shared" si="7"/>
        <v>30655</v>
      </c>
      <c r="L34" s="19">
        <f t="shared" si="7"/>
        <v>30850</v>
      </c>
      <c r="M34" s="18">
        <f t="shared" si="7"/>
        <v>1.2949999999999999</v>
      </c>
      <c r="N34" s="17">
        <f t="shared" si="7"/>
        <v>1.0764</v>
      </c>
      <c r="O34" s="16">
        <f t="shared" si="7"/>
        <v>143.76</v>
      </c>
      <c r="P34" s="15">
        <f t="shared" si="7"/>
        <v>23802.003081664097</v>
      </c>
      <c r="Q34" s="15">
        <f t="shared" si="7"/>
        <v>23959.938366718026</v>
      </c>
      <c r="R34" s="15">
        <f t="shared" si="7"/>
        <v>28525.196486361536</v>
      </c>
      <c r="S34" s="14">
        <f t="shared" si="7"/>
        <v>1.2948</v>
      </c>
    </row>
    <row r="36" spans="2:19" x14ac:dyDescent="0.2">
      <c r="B36" s="7" t="s">
        <v>14</v>
      </c>
      <c r="C36" s="9"/>
      <c r="D36" s="9"/>
      <c r="E36" s="8"/>
      <c r="F36" s="9"/>
      <c r="G36" s="9"/>
      <c r="H36" s="8"/>
      <c r="I36" s="9"/>
      <c r="J36" s="9"/>
      <c r="K36" s="8"/>
      <c r="L36" s="9"/>
      <c r="M36" s="9"/>
      <c r="N36" s="8"/>
    </row>
    <row r="37" spans="2:19" x14ac:dyDescent="0.2">
      <c r="B37" s="7" t="s">
        <v>15</v>
      </c>
      <c r="C37" s="9"/>
      <c r="D37" s="9"/>
      <c r="E37" s="8"/>
      <c r="F37" s="9"/>
      <c r="G37" s="9"/>
      <c r="H37" s="8"/>
      <c r="I37" s="9"/>
      <c r="J37" s="9"/>
      <c r="K37" s="8"/>
      <c r="L37" s="9"/>
      <c r="M37" s="9"/>
      <c r="N37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3:Y37"/>
  <sheetViews>
    <sheetView workbookViewId="0">
      <pane ySplit="8" topLeftCell="A9" activePane="bottomLeft" state="frozen"/>
      <selection activeCell="C46" sqref="C46"/>
      <selection pane="bottomLeft" activeCell="W9" sqref="W9:W31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25</v>
      </c>
    </row>
    <row r="6" spans="1:25" ht="13.5" thickBot="1" x14ac:dyDescent="0.25">
      <c r="B6" s="1">
        <v>45566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45566</v>
      </c>
      <c r="C9" s="46">
        <v>17310</v>
      </c>
      <c r="D9" s="45">
        <v>17320</v>
      </c>
      <c r="E9" s="44">
        <f t="shared" ref="E9:E31" si="0">AVERAGE(C9:D9)</f>
        <v>17315</v>
      </c>
      <c r="F9" s="46">
        <v>17600</v>
      </c>
      <c r="G9" s="45">
        <v>17625</v>
      </c>
      <c r="H9" s="44">
        <f t="shared" ref="H9:H31" si="1">AVERAGE(F9:G9)</f>
        <v>17612.5</v>
      </c>
      <c r="I9" s="46">
        <v>18330</v>
      </c>
      <c r="J9" s="45">
        <v>18380</v>
      </c>
      <c r="K9" s="44">
        <f t="shared" ref="K9:K31" si="2">AVERAGE(I9:J9)</f>
        <v>18355</v>
      </c>
      <c r="L9" s="46">
        <v>18960</v>
      </c>
      <c r="M9" s="45">
        <v>19010</v>
      </c>
      <c r="N9" s="44">
        <f t="shared" ref="N9:N31" si="3">AVERAGE(L9:M9)</f>
        <v>18985</v>
      </c>
      <c r="O9" s="46">
        <v>19590</v>
      </c>
      <c r="P9" s="45">
        <v>19640</v>
      </c>
      <c r="Q9" s="44">
        <f t="shared" ref="Q9:Q31" si="4">AVERAGE(O9:P9)</f>
        <v>19615</v>
      </c>
      <c r="R9" s="52">
        <v>17320</v>
      </c>
      <c r="S9" s="51">
        <v>1.3321000000000001</v>
      </c>
      <c r="T9" s="53">
        <v>1.1084000000000001</v>
      </c>
      <c r="U9" s="50">
        <v>143.76</v>
      </c>
      <c r="V9" s="43">
        <f>R9/S9</f>
        <v>13002.026874859244</v>
      </c>
      <c r="W9" s="43">
        <f>G9/S9</f>
        <v>13230.988664514676</v>
      </c>
      <c r="X9" s="49">
        <f t="shared" ref="X9:X31" si="5">R9/T9</f>
        <v>15626.127751714183</v>
      </c>
      <c r="Y9" s="48">
        <v>1.3318000000000001</v>
      </c>
    </row>
    <row r="10" spans="1:25" x14ac:dyDescent="0.2">
      <c r="B10" s="47">
        <v>45567</v>
      </c>
      <c r="C10" s="46">
        <v>17725</v>
      </c>
      <c r="D10" s="45">
        <v>17730</v>
      </c>
      <c r="E10" s="44">
        <f t="shared" si="0"/>
        <v>17727.5</v>
      </c>
      <c r="F10" s="46">
        <v>17980</v>
      </c>
      <c r="G10" s="45">
        <v>18000</v>
      </c>
      <c r="H10" s="44">
        <f t="shared" si="1"/>
        <v>17990</v>
      </c>
      <c r="I10" s="46">
        <v>18715</v>
      </c>
      <c r="J10" s="45">
        <v>18765</v>
      </c>
      <c r="K10" s="44">
        <f t="shared" si="2"/>
        <v>18740</v>
      </c>
      <c r="L10" s="46">
        <v>19350</v>
      </c>
      <c r="M10" s="45">
        <v>19400</v>
      </c>
      <c r="N10" s="44">
        <f t="shared" si="3"/>
        <v>19375</v>
      </c>
      <c r="O10" s="46">
        <v>19980</v>
      </c>
      <c r="P10" s="45">
        <v>20030</v>
      </c>
      <c r="Q10" s="44">
        <f t="shared" si="4"/>
        <v>20005</v>
      </c>
      <c r="R10" s="52">
        <v>17730</v>
      </c>
      <c r="S10" s="51">
        <v>1.3293999999999999</v>
      </c>
      <c r="T10" s="51">
        <v>1.1075999999999999</v>
      </c>
      <c r="U10" s="50">
        <v>144.71</v>
      </c>
      <c r="V10" s="43">
        <f t="shared" ref="V10:V31" si="6">R10/S10</f>
        <v>13336.843688882203</v>
      </c>
      <c r="W10" s="43">
        <f t="shared" ref="W10:W31" si="7">G10/S10</f>
        <v>13539.942831352491</v>
      </c>
      <c r="X10" s="49">
        <f t="shared" si="5"/>
        <v>16007.583965330445</v>
      </c>
      <c r="Y10" s="48">
        <v>1.329</v>
      </c>
    </row>
    <row r="11" spans="1:25" x14ac:dyDescent="0.2">
      <c r="B11" s="47">
        <v>45568</v>
      </c>
      <c r="C11" s="46">
        <v>17910</v>
      </c>
      <c r="D11" s="45">
        <v>17920</v>
      </c>
      <c r="E11" s="44">
        <f t="shared" si="0"/>
        <v>17915</v>
      </c>
      <c r="F11" s="46">
        <v>18200</v>
      </c>
      <c r="G11" s="45">
        <v>18225</v>
      </c>
      <c r="H11" s="44">
        <f t="shared" si="1"/>
        <v>18212.5</v>
      </c>
      <c r="I11" s="46">
        <v>18920</v>
      </c>
      <c r="J11" s="45">
        <v>18970</v>
      </c>
      <c r="K11" s="44">
        <f t="shared" si="2"/>
        <v>18945</v>
      </c>
      <c r="L11" s="46">
        <v>19555</v>
      </c>
      <c r="M11" s="45">
        <v>19605</v>
      </c>
      <c r="N11" s="44">
        <f t="shared" si="3"/>
        <v>19580</v>
      </c>
      <c r="O11" s="46">
        <v>20185</v>
      </c>
      <c r="P11" s="45">
        <v>20235</v>
      </c>
      <c r="Q11" s="44">
        <f t="shared" si="4"/>
        <v>20210</v>
      </c>
      <c r="R11" s="52">
        <v>17920</v>
      </c>
      <c r="S11" s="51">
        <v>1.3112999999999999</v>
      </c>
      <c r="T11" s="51">
        <v>1.1044</v>
      </c>
      <c r="U11" s="50">
        <v>146.66999999999999</v>
      </c>
      <c r="V11" s="43">
        <f t="shared" si="6"/>
        <v>13665.827804468849</v>
      </c>
      <c r="W11" s="43">
        <f t="shared" si="7"/>
        <v>13898.421413864105</v>
      </c>
      <c r="X11" s="49">
        <f t="shared" si="5"/>
        <v>16226.005070626585</v>
      </c>
      <c r="Y11" s="48">
        <v>1.3109999999999999</v>
      </c>
    </row>
    <row r="12" spans="1:25" x14ac:dyDescent="0.2">
      <c r="B12" s="47">
        <v>45569</v>
      </c>
      <c r="C12" s="46">
        <v>17595</v>
      </c>
      <c r="D12" s="45">
        <v>17600</v>
      </c>
      <c r="E12" s="44">
        <f t="shared" si="0"/>
        <v>17597.5</v>
      </c>
      <c r="F12" s="46">
        <v>17825</v>
      </c>
      <c r="G12" s="45">
        <v>17830</v>
      </c>
      <c r="H12" s="44">
        <f t="shared" si="1"/>
        <v>17827.5</v>
      </c>
      <c r="I12" s="46">
        <v>18545</v>
      </c>
      <c r="J12" s="45">
        <v>18595</v>
      </c>
      <c r="K12" s="44">
        <f t="shared" si="2"/>
        <v>18570</v>
      </c>
      <c r="L12" s="46">
        <v>19180</v>
      </c>
      <c r="M12" s="45">
        <v>19230</v>
      </c>
      <c r="N12" s="44">
        <f t="shared" si="3"/>
        <v>19205</v>
      </c>
      <c r="O12" s="46">
        <v>19810</v>
      </c>
      <c r="P12" s="45">
        <v>19860</v>
      </c>
      <c r="Q12" s="44">
        <f t="shared" si="4"/>
        <v>19835</v>
      </c>
      <c r="R12" s="52">
        <v>17600</v>
      </c>
      <c r="S12" s="51">
        <v>1.3169999999999999</v>
      </c>
      <c r="T12" s="51">
        <v>1.1032999999999999</v>
      </c>
      <c r="U12" s="50">
        <v>146.6</v>
      </c>
      <c r="V12" s="43">
        <f t="shared" si="6"/>
        <v>13363.705391040243</v>
      </c>
      <c r="W12" s="43">
        <f t="shared" si="7"/>
        <v>13538.344722854974</v>
      </c>
      <c r="X12" s="49">
        <f t="shared" si="5"/>
        <v>15952.143569292124</v>
      </c>
      <c r="Y12" s="48">
        <v>1.3167</v>
      </c>
    </row>
    <row r="13" spans="1:25" x14ac:dyDescent="0.2">
      <c r="B13" s="47">
        <v>45572</v>
      </c>
      <c r="C13" s="46">
        <v>17870</v>
      </c>
      <c r="D13" s="45">
        <v>17875</v>
      </c>
      <c r="E13" s="44">
        <f t="shared" si="0"/>
        <v>17872.5</v>
      </c>
      <c r="F13" s="46">
        <v>18125</v>
      </c>
      <c r="G13" s="45">
        <v>18130</v>
      </c>
      <c r="H13" s="44">
        <f t="shared" si="1"/>
        <v>18127.5</v>
      </c>
      <c r="I13" s="46">
        <v>18835</v>
      </c>
      <c r="J13" s="45">
        <v>18885</v>
      </c>
      <c r="K13" s="44">
        <f t="shared" si="2"/>
        <v>18860</v>
      </c>
      <c r="L13" s="46">
        <v>19475</v>
      </c>
      <c r="M13" s="45">
        <v>19525</v>
      </c>
      <c r="N13" s="44">
        <f t="shared" si="3"/>
        <v>19500</v>
      </c>
      <c r="O13" s="46">
        <v>20110</v>
      </c>
      <c r="P13" s="45">
        <v>20160</v>
      </c>
      <c r="Q13" s="44">
        <f t="shared" si="4"/>
        <v>20135</v>
      </c>
      <c r="R13" s="52">
        <v>17875</v>
      </c>
      <c r="S13" s="51">
        <v>1.3082</v>
      </c>
      <c r="T13" s="51">
        <v>1.0978000000000001</v>
      </c>
      <c r="U13" s="50">
        <v>148.27000000000001</v>
      </c>
      <c r="V13" s="43">
        <f t="shared" si="6"/>
        <v>13663.812872649441</v>
      </c>
      <c r="W13" s="43">
        <f t="shared" si="7"/>
        <v>13858.737196147378</v>
      </c>
      <c r="X13" s="49">
        <f t="shared" si="5"/>
        <v>16282.56513026052</v>
      </c>
      <c r="Y13" s="48">
        <v>1.3081</v>
      </c>
    </row>
    <row r="14" spans="1:25" x14ac:dyDescent="0.2">
      <c r="B14" s="47">
        <v>45573</v>
      </c>
      <c r="C14" s="46">
        <v>17400</v>
      </c>
      <c r="D14" s="45">
        <v>17420</v>
      </c>
      <c r="E14" s="44">
        <f t="shared" si="0"/>
        <v>17410</v>
      </c>
      <c r="F14" s="46">
        <v>17650</v>
      </c>
      <c r="G14" s="45">
        <v>17675</v>
      </c>
      <c r="H14" s="44">
        <f t="shared" si="1"/>
        <v>17662.5</v>
      </c>
      <c r="I14" s="46">
        <v>18370</v>
      </c>
      <c r="J14" s="45">
        <v>18420</v>
      </c>
      <c r="K14" s="44">
        <f t="shared" si="2"/>
        <v>18395</v>
      </c>
      <c r="L14" s="46">
        <v>19010</v>
      </c>
      <c r="M14" s="45">
        <v>19060</v>
      </c>
      <c r="N14" s="44">
        <f t="shared" si="3"/>
        <v>19035</v>
      </c>
      <c r="O14" s="46">
        <v>19620</v>
      </c>
      <c r="P14" s="45">
        <v>19670</v>
      </c>
      <c r="Q14" s="44">
        <f t="shared" si="4"/>
        <v>19645</v>
      </c>
      <c r="R14" s="52">
        <v>17420</v>
      </c>
      <c r="S14" s="51">
        <v>1.3105</v>
      </c>
      <c r="T14" s="51">
        <v>1.0988</v>
      </c>
      <c r="U14" s="50">
        <v>147.86000000000001</v>
      </c>
      <c r="V14" s="43">
        <f t="shared" si="6"/>
        <v>13292.636398321252</v>
      </c>
      <c r="W14" s="43">
        <f t="shared" si="7"/>
        <v>13487.218618847768</v>
      </c>
      <c r="X14" s="49">
        <f t="shared" si="5"/>
        <v>15853.658536585366</v>
      </c>
      <c r="Y14" s="48">
        <v>1.3104</v>
      </c>
    </row>
    <row r="15" spans="1:25" x14ac:dyDescent="0.2">
      <c r="B15" s="47">
        <v>45574</v>
      </c>
      <c r="C15" s="46">
        <v>17250</v>
      </c>
      <c r="D15" s="45">
        <v>17275</v>
      </c>
      <c r="E15" s="44">
        <f t="shared" si="0"/>
        <v>17262.5</v>
      </c>
      <c r="F15" s="46">
        <v>17525</v>
      </c>
      <c r="G15" s="45">
        <v>17575</v>
      </c>
      <c r="H15" s="44">
        <f t="shared" si="1"/>
        <v>17550</v>
      </c>
      <c r="I15" s="46">
        <v>18255</v>
      </c>
      <c r="J15" s="45">
        <v>18305</v>
      </c>
      <c r="K15" s="44">
        <f t="shared" si="2"/>
        <v>18280</v>
      </c>
      <c r="L15" s="46">
        <v>18895</v>
      </c>
      <c r="M15" s="45">
        <v>18945</v>
      </c>
      <c r="N15" s="44">
        <f t="shared" si="3"/>
        <v>18920</v>
      </c>
      <c r="O15" s="46">
        <v>19515</v>
      </c>
      <c r="P15" s="45">
        <v>19565</v>
      </c>
      <c r="Q15" s="44">
        <f t="shared" si="4"/>
        <v>19540</v>
      </c>
      <c r="R15" s="52">
        <v>17275</v>
      </c>
      <c r="S15" s="51">
        <v>1.3085</v>
      </c>
      <c r="T15" s="51">
        <v>1.0954999999999999</v>
      </c>
      <c r="U15" s="50">
        <v>148.72999999999999</v>
      </c>
      <c r="V15" s="43">
        <f t="shared" si="6"/>
        <v>13202.139854795567</v>
      </c>
      <c r="W15" s="43">
        <f t="shared" si="7"/>
        <v>13431.410011463508</v>
      </c>
      <c r="X15" s="49">
        <f t="shared" si="5"/>
        <v>15769.055225924236</v>
      </c>
      <c r="Y15" s="48">
        <v>1.3084</v>
      </c>
    </row>
    <row r="16" spans="1:25" x14ac:dyDescent="0.2">
      <c r="B16" s="47">
        <v>45575</v>
      </c>
      <c r="C16" s="46">
        <v>17145</v>
      </c>
      <c r="D16" s="45">
        <v>17150</v>
      </c>
      <c r="E16" s="44">
        <f t="shared" si="0"/>
        <v>17147.5</v>
      </c>
      <c r="F16" s="46">
        <v>17445</v>
      </c>
      <c r="G16" s="45">
        <v>17450</v>
      </c>
      <c r="H16" s="44">
        <f t="shared" si="1"/>
        <v>17447.5</v>
      </c>
      <c r="I16" s="46">
        <v>18155</v>
      </c>
      <c r="J16" s="45">
        <v>18205</v>
      </c>
      <c r="K16" s="44">
        <f t="shared" si="2"/>
        <v>18180</v>
      </c>
      <c r="L16" s="46">
        <v>18795</v>
      </c>
      <c r="M16" s="45">
        <v>18845</v>
      </c>
      <c r="N16" s="44">
        <f t="shared" si="3"/>
        <v>18820</v>
      </c>
      <c r="O16" s="46">
        <v>19395</v>
      </c>
      <c r="P16" s="45">
        <v>19445</v>
      </c>
      <c r="Q16" s="44">
        <f t="shared" si="4"/>
        <v>19420</v>
      </c>
      <c r="R16" s="52">
        <v>17150</v>
      </c>
      <c r="S16" s="51">
        <v>1.3067</v>
      </c>
      <c r="T16" s="51">
        <v>1.0931999999999999</v>
      </c>
      <c r="U16" s="50">
        <v>148.96</v>
      </c>
      <c r="V16" s="43">
        <f t="shared" si="6"/>
        <v>13124.665187112574</v>
      </c>
      <c r="W16" s="43">
        <f t="shared" si="7"/>
        <v>13354.251167062064</v>
      </c>
      <c r="X16" s="49">
        <f t="shared" si="5"/>
        <v>15687.888766922797</v>
      </c>
      <c r="Y16" s="48">
        <v>1.3066</v>
      </c>
    </row>
    <row r="17" spans="2:25" x14ac:dyDescent="0.2">
      <c r="B17" s="47">
        <v>45576</v>
      </c>
      <c r="C17" s="46">
        <v>17610</v>
      </c>
      <c r="D17" s="45">
        <v>17615</v>
      </c>
      <c r="E17" s="44">
        <f t="shared" si="0"/>
        <v>17612.5</v>
      </c>
      <c r="F17" s="46">
        <v>17895</v>
      </c>
      <c r="G17" s="45">
        <v>17900</v>
      </c>
      <c r="H17" s="44">
        <f t="shared" si="1"/>
        <v>17897.5</v>
      </c>
      <c r="I17" s="46">
        <v>18600</v>
      </c>
      <c r="J17" s="45">
        <v>18650</v>
      </c>
      <c r="K17" s="44">
        <f t="shared" si="2"/>
        <v>18625</v>
      </c>
      <c r="L17" s="46">
        <v>19240</v>
      </c>
      <c r="M17" s="45">
        <v>19290</v>
      </c>
      <c r="N17" s="44">
        <f t="shared" si="3"/>
        <v>19265</v>
      </c>
      <c r="O17" s="46">
        <v>19845</v>
      </c>
      <c r="P17" s="45">
        <v>19895</v>
      </c>
      <c r="Q17" s="44">
        <f t="shared" si="4"/>
        <v>19870</v>
      </c>
      <c r="R17" s="52">
        <v>17615</v>
      </c>
      <c r="S17" s="51">
        <v>1.3062</v>
      </c>
      <c r="T17" s="51">
        <v>1.0931</v>
      </c>
      <c r="U17" s="50">
        <v>149.01</v>
      </c>
      <c r="V17" s="43">
        <f t="shared" si="6"/>
        <v>13485.683662532538</v>
      </c>
      <c r="W17" s="43">
        <f t="shared" si="7"/>
        <v>13703.873832491196</v>
      </c>
      <c r="X17" s="49">
        <f t="shared" si="5"/>
        <v>16114.719604793707</v>
      </c>
      <c r="Y17" s="48">
        <v>1.3061</v>
      </c>
    </row>
    <row r="18" spans="2:25" x14ac:dyDescent="0.2">
      <c r="B18" s="47">
        <v>45579</v>
      </c>
      <c r="C18" s="46">
        <v>17330</v>
      </c>
      <c r="D18" s="45">
        <v>17335</v>
      </c>
      <c r="E18" s="44">
        <f t="shared" si="0"/>
        <v>17332.5</v>
      </c>
      <c r="F18" s="46">
        <v>17630</v>
      </c>
      <c r="G18" s="45">
        <v>17650</v>
      </c>
      <c r="H18" s="44">
        <f t="shared" si="1"/>
        <v>17640</v>
      </c>
      <c r="I18" s="46">
        <v>18340</v>
      </c>
      <c r="J18" s="45">
        <v>18390</v>
      </c>
      <c r="K18" s="44">
        <f t="shared" si="2"/>
        <v>18365</v>
      </c>
      <c r="L18" s="46">
        <v>18985</v>
      </c>
      <c r="M18" s="45">
        <v>19035</v>
      </c>
      <c r="N18" s="44">
        <f t="shared" si="3"/>
        <v>19010</v>
      </c>
      <c r="O18" s="46">
        <v>19595</v>
      </c>
      <c r="P18" s="45">
        <v>19645</v>
      </c>
      <c r="Q18" s="44">
        <f t="shared" si="4"/>
        <v>19620</v>
      </c>
      <c r="R18" s="52">
        <v>17335</v>
      </c>
      <c r="S18" s="51">
        <v>1.3039000000000001</v>
      </c>
      <c r="T18" s="51">
        <v>1.0913999999999999</v>
      </c>
      <c r="U18" s="50">
        <v>149.65</v>
      </c>
      <c r="V18" s="43">
        <f t="shared" si="6"/>
        <v>13294.731191042258</v>
      </c>
      <c r="W18" s="43">
        <f t="shared" si="7"/>
        <v>13536.314134519518</v>
      </c>
      <c r="X18" s="49">
        <f t="shared" si="5"/>
        <v>15883.269195528679</v>
      </c>
      <c r="Y18" s="48">
        <v>1.3038000000000001</v>
      </c>
    </row>
    <row r="19" spans="2:25" x14ac:dyDescent="0.2">
      <c r="B19" s="47">
        <v>45580</v>
      </c>
      <c r="C19" s="46">
        <v>17150</v>
      </c>
      <c r="D19" s="45">
        <v>17175</v>
      </c>
      <c r="E19" s="44">
        <f t="shared" si="0"/>
        <v>17162.5</v>
      </c>
      <c r="F19" s="46">
        <v>17385</v>
      </c>
      <c r="G19" s="45">
        <v>17395</v>
      </c>
      <c r="H19" s="44">
        <f t="shared" si="1"/>
        <v>17390</v>
      </c>
      <c r="I19" s="46">
        <v>18095</v>
      </c>
      <c r="J19" s="45">
        <v>18145</v>
      </c>
      <c r="K19" s="44">
        <f t="shared" si="2"/>
        <v>18120</v>
      </c>
      <c r="L19" s="46">
        <v>18750</v>
      </c>
      <c r="M19" s="45">
        <v>18800</v>
      </c>
      <c r="N19" s="44">
        <f t="shared" si="3"/>
        <v>18775</v>
      </c>
      <c r="O19" s="46">
        <v>19360</v>
      </c>
      <c r="P19" s="45">
        <v>19410</v>
      </c>
      <c r="Q19" s="44">
        <f t="shared" si="4"/>
        <v>19385</v>
      </c>
      <c r="R19" s="52">
        <v>17175</v>
      </c>
      <c r="S19" s="51">
        <v>1.3077000000000001</v>
      </c>
      <c r="T19" s="51">
        <v>1.0902000000000001</v>
      </c>
      <c r="U19" s="50">
        <v>149.36000000000001</v>
      </c>
      <c r="V19" s="43">
        <f t="shared" si="6"/>
        <v>13133.746272080751</v>
      </c>
      <c r="W19" s="43">
        <f t="shared" si="7"/>
        <v>13301.980576584843</v>
      </c>
      <c r="X19" s="49">
        <f t="shared" si="5"/>
        <v>15753.990093560813</v>
      </c>
      <c r="Y19" s="48">
        <v>1.3076000000000001</v>
      </c>
    </row>
    <row r="20" spans="2:25" x14ac:dyDescent="0.2">
      <c r="B20" s="47">
        <v>45581</v>
      </c>
      <c r="C20" s="46">
        <v>17065</v>
      </c>
      <c r="D20" s="45">
        <v>17070</v>
      </c>
      <c r="E20" s="44">
        <f t="shared" si="0"/>
        <v>17067.5</v>
      </c>
      <c r="F20" s="46">
        <v>17325</v>
      </c>
      <c r="G20" s="45">
        <v>17350</v>
      </c>
      <c r="H20" s="44">
        <f t="shared" si="1"/>
        <v>17337.5</v>
      </c>
      <c r="I20" s="46">
        <v>18045</v>
      </c>
      <c r="J20" s="45">
        <v>18095</v>
      </c>
      <c r="K20" s="44">
        <f t="shared" si="2"/>
        <v>18070</v>
      </c>
      <c r="L20" s="46">
        <v>18710</v>
      </c>
      <c r="M20" s="45">
        <v>18760</v>
      </c>
      <c r="N20" s="44">
        <f t="shared" si="3"/>
        <v>18735</v>
      </c>
      <c r="O20" s="46">
        <v>19330</v>
      </c>
      <c r="P20" s="45">
        <v>19380</v>
      </c>
      <c r="Q20" s="44">
        <f t="shared" si="4"/>
        <v>19355</v>
      </c>
      <c r="R20" s="52">
        <v>17070</v>
      </c>
      <c r="S20" s="51">
        <v>1.3030999999999999</v>
      </c>
      <c r="T20" s="51">
        <v>1.0894999999999999</v>
      </c>
      <c r="U20" s="50">
        <v>149.18</v>
      </c>
      <c r="V20" s="43">
        <f t="shared" si="6"/>
        <v>13099.531885503799</v>
      </c>
      <c r="W20" s="43">
        <f t="shared" si="7"/>
        <v>13314.404113268361</v>
      </c>
      <c r="X20" s="49">
        <f t="shared" si="5"/>
        <v>15667.737494263425</v>
      </c>
      <c r="Y20" s="48">
        <v>1.3029999999999999</v>
      </c>
    </row>
    <row r="21" spans="2:25" x14ac:dyDescent="0.2">
      <c r="B21" s="47">
        <v>45582</v>
      </c>
      <c r="C21" s="46">
        <v>16620</v>
      </c>
      <c r="D21" s="45">
        <v>16630</v>
      </c>
      <c r="E21" s="44">
        <f t="shared" si="0"/>
        <v>16625</v>
      </c>
      <c r="F21" s="46">
        <v>16875</v>
      </c>
      <c r="G21" s="45">
        <v>16880</v>
      </c>
      <c r="H21" s="44">
        <f t="shared" si="1"/>
        <v>16877.5</v>
      </c>
      <c r="I21" s="46">
        <v>17595</v>
      </c>
      <c r="J21" s="45">
        <v>17645</v>
      </c>
      <c r="K21" s="44">
        <f t="shared" si="2"/>
        <v>17620</v>
      </c>
      <c r="L21" s="46">
        <v>18260</v>
      </c>
      <c r="M21" s="45">
        <v>18310</v>
      </c>
      <c r="N21" s="44">
        <f t="shared" si="3"/>
        <v>18285</v>
      </c>
      <c r="O21" s="46">
        <v>18880</v>
      </c>
      <c r="P21" s="45">
        <v>18930</v>
      </c>
      <c r="Q21" s="44">
        <f t="shared" si="4"/>
        <v>18905</v>
      </c>
      <c r="R21" s="52">
        <v>16630</v>
      </c>
      <c r="S21" s="51">
        <v>1.3016000000000001</v>
      </c>
      <c r="T21" s="51">
        <v>1.0864</v>
      </c>
      <c r="U21" s="50">
        <v>149.54</v>
      </c>
      <c r="V21" s="43">
        <f t="shared" si="6"/>
        <v>12776.582667486169</v>
      </c>
      <c r="W21" s="43">
        <f t="shared" si="7"/>
        <v>12968.653964351566</v>
      </c>
      <c r="X21" s="49">
        <f t="shared" si="5"/>
        <v>15307.437407952872</v>
      </c>
      <c r="Y21" s="48">
        <v>1.3015000000000001</v>
      </c>
    </row>
    <row r="22" spans="2:25" x14ac:dyDescent="0.2">
      <c r="B22" s="47">
        <v>45583</v>
      </c>
      <c r="C22" s="46">
        <v>16775</v>
      </c>
      <c r="D22" s="45">
        <v>16780</v>
      </c>
      <c r="E22" s="44">
        <f t="shared" si="0"/>
        <v>16777.5</v>
      </c>
      <c r="F22" s="46">
        <v>17000</v>
      </c>
      <c r="G22" s="45">
        <v>17025</v>
      </c>
      <c r="H22" s="44">
        <f t="shared" si="1"/>
        <v>17012.5</v>
      </c>
      <c r="I22" s="46">
        <v>17725</v>
      </c>
      <c r="J22" s="45">
        <v>17775</v>
      </c>
      <c r="K22" s="44">
        <f t="shared" si="2"/>
        <v>17750</v>
      </c>
      <c r="L22" s="46">
        <v>18395</v>
      </c>
      <c r="M22" s="45">
        <v>18445</v>
      </c>
      <c r="N22" s="44">
        <f t="shared" si="3"/>
        <v>18420</v>
      </c>
      <c r="O22" s="46">
        <v>19015</v>
      </c>
      <c r="P22" s="45">
        <v>19065</v>
      </c>
      <c r="Q22" s="44">
        <f t="shared" si="4"/>
        <v>19040</v>
      </c>
      <c r="R22" s="52">
        <v>16780</v>
      </c>
      <c r="S22" s="51">
        <v>1.3046</v>
      </c>
      <c r="T22" s="51">
        <v>1.0849</v>
      </c>
      <c r="U22" s="50">
        <v>150.01</v>
      </c>
      <c r="V22" s="43">
        <f t="shared" si="6"/>
        <v>12862.179978537482</v>
      </c>
      <c r="W22" s="43">
        <f t="shared" si="7"/>
        <v>13049.977004445807</v>
      </c>
      <c r="X22" s="49">
        <f t="shared" si="5"/>
        <v>15466.863305373767</v>
      </c>
      <c r="Y22" s="48">
        <v>1.3045</v>
      </c>
    </row>
    <row r="23" spans="2:25" x14ac:dyDescent="0.2">
      <c r="B23" s="47">
        <v>45586</v>
      </c>
      <c r="C23" s="46">
        <v>16710</v>
      </c>
      <c r="D23" s="45">
        <v>16715</v>
      </c>
      <c r="E23" s="44">
        <f t="shared" si="0"/>
        <v>16712.5</v>
      </c>
      <c r="F23" s="46">
        <v>17000</v>
      </c>
      <c r="G23" s="45">
        <v>17025</v>
      </c>
      <c r="H23" s="44">
        <f t="shared" si="1"/>
        <v>17012.5</v>
      </c>
      <c r="I23" s="46">
        <v>17700</v>
      </c>
      <c r="J23" s="45">
        <v>17750</v>
      </c>
      <c r="K23" s="44">
        <f t="shared" si="2"/>
        <v>17725</v>
      </c>
      <c r="L23" s="46">
        <v>18375</v>
      </c>
      <c r="M23" s="45">
        <v>18425</v>
      </c>
      <c r="N23" s="44">
        <f t="shared" si="3"/>
        <v>18400</v>
      </c>
      <c r="O23" s="46">
        <v>19000</v>
      </c>
      <c r="P23" s="45">
        <v>19050</v>
      </c>
      <c r="Q23" s="44">
        <f t="shared" si="4"/>
        <v>19025</v>
      </c>
      <c r="R23" s="52">
        <v>16715</v>
      </c>
      <c r="S23" s="51">
        <v>1.302</v>
      </c>
      <c r="T23" s="51">
        <v>1.0855999999999999</v>
      </c>
      <c r="U23" s="50">
        <v>149.93</v>
      </c>
      <c r="V23" s="43">
        <f t="shared" si="6"/>
        <v>12837.941628264209</v>
      </c>
      <c r="W23" s="43">
        <f t="shared" si="7"/>
        <v>13076.036866359447</v>
      </c>
      <c r="X23" s="49">
        <f t="shared" si="5"/>
        <v>15397.015475313192</v>
      </c>
      <c r="Y23" s="48">
        <v>1.3019000000000001</v>
      </c>
    </row>
    <row r="24" spans="2:25" x14ac:dyDescent="0.2">
      <c r="B24" s="47">
        <v>45587</v>
      </c>
      <c r="C24" s="46">
        <v>16300</v>
      </c>
      <c r="D24" s="45">
        <v>16310</v>
      </c>
      <c r="E24" s="44">
        <f t="shared" si="0"/>
        <v>16305</v>
      </c>
      <c r="F24" s="46">
        <v>16555</v>
      </c>
      <c r="G24" s="45">
        <v>16565</v>
      </c>
      <c r="H24" s="44">
        <f t="shared" si="1"/>
        <v>16560</v>
      </c>
      <c r="I24" s="46">
        <v>17250</v>
      </c>
      <c r="J24" s="45">
        <v>17300</v>
      </c>
      <c r="K24" s="44">
        <f t="shared" si="2"/>
        <v>17275</v>
      </c>
      <c r="L24" s="46">
        <v>17925</v>
      </c>
      <c r="M24" s="45">
        <v>17975</v>
      </c>
      <c r="N24" s="44">
        <f t="shared" si="3"/>
        <v>17950</v>
      </c>
      <c r="O24" s="46">
        <v>18565</v>
      </c>
      <c r="P24" s="45">
        <v>18615</v>
      </c>
      <c r="Q24" s="44">
        <f t="shared" si="4"/>
        <v>18590</v>
      </c>
      <c r="R24" s="52">
        <v>16310</v>
      </c>
      <c r="S24" s="51">
        <v>1.298</v>
      </c>
      <c r="T24" s="51">
        <v>1.0818000000000001</v>
      </c>
      <c r="U24" s="50">
        <v>150.87</v>
      </c>
      <c r="V24" s="43">
        <f t="shared" si="6"/>
        <v>12565.485362095531</v>
      </c>
      <c r="W24" s="43">
        <f t="shared" si="7"/>
        <v>12761.941448382126</v>
      </c>
      <c r="X24" s="49">
        <f t="shared" si="5"/>
        <v>15076.723978554261</v>
      </c>
      <c r="Y24" s="48">
        <v>1.298</v>
      </c>
    </row>
    <row r="25" spans="2:25" x14ac:dyDescent="0.2">
      <c r="B25" s="47">
        <v>45588</v>
      </c>
      <c r="C25" s="46">
        <v>15855</v>
      </c>
      <c r="D25" s="45">
        <v>15860</v>
      </c>
      <c r="E25" s="44">
        <f t="shared" si="0"/>
        <v>15857.5</v>
      </c>
      <c r="F25" s="46">
        <v>16125</v>
      </c>
      <c r="G25" s="45">
        <v>16150</v>
      </c>
      <c r="H25" s="44">
        <f t="shared" si="1"/>
        <v>16137.5</v>
      </c>
      <c r="I25" s="46">
        <v>16825</v>
      </c>
      <c r="J25" s="45">
        <v>16875</v>
      </c>
      <c r="K25" s="44">
        <f t="shared" si="2"/>
        <v>16850</v>
      </c>
      <c r="L25" s="46">
        <v>17525</v>
      </c>
      <c r="M25" s="45">
        <v>17575</v>
      </c>
      <c r="N25" s="44">
        <f t="shared" si="3"/>
        <v>17550</v>
      </c>
      <c r="O25" s="46">
        <v>18185</v>
      </c>
      <c r="P25" s="45">
        <v>18235</v>
      </c>
      <c r="Q25" s="44">
        <f t="shared" si="4"/>
        <v>18210</v>
      </c>
      <c r="R25" s="52">
        <v>15860</v>
      </c>
      <c r="S25" s="51">
        <v>1.2950999999999999</v>
      </c>
      <c r="T25" s="51">
        <v>1.0764</v>
      </c>
      <c r="U25" s="50">
        <v>153.06</v>
      </c>
      <c r="V25" s="43">
        <f t="shared" si="6"/>
        <v>12246.158597791677</v>
      </c>
      <c r="W25" s="43">
        <f t="shared" si="7"/>
        <v>12470.079530538183</v>
      </c>
      <c r="X25" s="49">
        <f t="shared" si="5"/>
        <v>14734.299516908211</v>
      </c>
      <c r="Y25" s="48">
        <v>1.2949999999999999</v>
      </c>
    </row>
    <row r="26" spans="2:25" x14ac:dyDescent="0.2">
      <c r="B26" s="47">
        <v>45589</v>
      </c>
      <c r="C26" s="46">
        <v>16015</v>
      </c>
      <c r="D26" s="45">
        <v>16035</v>
      </c>
      <c r="E26" s="44">
        <f t="shared" si="0"/>
        <v>16025</v>
      </c>
      <c r="F26" s="46">
        <v>16260</v>
      </c>
      <c r="G26" s="45">
        <v>16280</v>
      </c>
      <c r="H26" s="44">
        <f t="shared" si="1"/>
        <v>16270</v>
      </c>
      <c r="I26" s="46">
        <v>16955</v>
      </c>
      <c r="J26" s="45">
        <v>17005</v>
      </c>
      <c r="K26" s="44">
        <f t="shared" si="2"/>
        <v>16980</v>
      </c>
      <c r="L26" s="46">
        <v>17655</v>
      </c>
      <c r="M26" s="45">
        <v>17705</v>
      </c>
      <c r="N26" s="44">
        <f t="shared" si="3"/>
        <v>17680</v>
      </c>
      <c r="O26" s="46">
        <v>18315</v>
      </c>
      <c r="P26" s="45">
        <v>18365</v>
      </c>
      <c r="Q26" s="44">
        <f t="shared" si="4"/>
        <v>18340</v>
      </c>
      <c r="R26" s="52">
        <v>16035</v>
      </c>
      <c r="S26" s="51">
        <v>1.2974000000000001</v>
      </c>
      <c r="T26" s="51">
        <v>1.0794999999999999</v>
      </c>
      <c r="U26" s="50">
        <v>152.06</v>
      </c>
      <c r="V26" s="43">
        <f t="shared" si="6"/>
        <v>12359.334052720826</v>
      </c>
      <c r="W26" s="43">
        <f t="shared" si="7"/>
        <v>12548.173269616154</v>
      </c>
      <c r="X26" s="49">
        <f t="shared" si="5"/>
        <v>14854.099119962948</v>
      </c>
      <c r="Y26" s="48">
        <v>1.2972999999999999</v>
      </c>
    </row>
    <row r="27" spans="2:25" x14ac:dyDescent="0.2">
      <c r="B27" s="47">
        <v>45590</v>
      </c>
      <c r="C27" s="46">
        <v>15915</v>
      </c>
      <c r="D27" s="45">
        <v>15920</v>
      </c>
      <c r="E27" s="44">
        <f t="shared" si="0"/>
        <v>15917.5</v>
      </c>
      <c r="F27" s="46">
        <v>16120</v>
      </c>
      <c r="G27" s="45">
        <v>16125</v>
      </c>
      <c r="H27" s="44">
        <f t="shared" si="1"/>
        <v>16122.5</v>
      </c>
      <c r="I27" s="46">
        <v>16820</v>
      </c>
      <c r="J27" s="45">
        <v>16870</v>
      </c>
      <c r="K27" s="44">
        <f t="shared" si="2"/>
        <v>16845</v>
      </c>
      <c r="L27" s="46">
        <v>17510</v>
      </c>
      <c r="M27" s="45">
        <v>17560</v>
      </c>
      <c r="N27" s="44">
        <f t="shared" si="3"/>
        <v>17535</v>
      </c>
      <c r="O27" s="46">
        <v>18170</v>
      </c>
      <c r="P27" s="45">
        <v>18220</v>
      </c>
      <c r="Q27" s="44">
        <f t="shared" si="4"/>
        <v>18195</v>
      </c>
      <c r="R27" s="52">
        <v>15920</v>
      </c>
      <c r="S27" s="51">
        <v>1.2987</v>
      </c>
      <c r="T27" s="51">
        <v>1.0822000000000001</v>
      </c>
      <c r="U27" s="50">
        <v>151.80000000000001</v>
      </c>
      <c r="V27" s="43">
        <f t="shared" si="6"/>
        <v>12258.412258412258</v>
      </c>
      <c r="W27" s="43">
        <f t="shared" si="7"/>
        <v>12416.262416262416</v>
      </c>
      <c r="X27" s="49">
        <f t="shared" si="5"/>
        <v>14710.77434854925</v>
      </c>
      <c r="Y27" s="48">
        <v>1.2986</v>
      </c>
    </row>
    <row r="28" spans="2:25" x14ac:dyDescent="0.2">
      <c r="B28" s="47">
        <v>45593</v>
      </c>
      <c r="C28" s="46">
        <v>15800</v>
      </c>
      <c r="D28" s="45">
        <v>15810</v>
      </c>
      <c r="E28" s="44">
        <f t="shared" si="0"/>
        <v>15805</v>
      </c>
      <c r="F28" s="46">
        <v>16050</v>
      </c>
      <c r="G28" s="45">
        <v>16075</v>
      </c>
      <c r="H28" s="44">
        <f t="shared" si="1"/>
        <v>16062.5</v>
      </c>
      <c r="I28" s="46">
        <v>16750</v>
      </c>
      <c r="J28" s="45">
        <v>16800</v>
      </c>
      <c r="K28" s="44">
        <f t="shared" si="2"/>
        <v>16775</v>
      </c>
      <c r="L28" s="46">
        <v>17430</v>
      </c>
      <c r="M28" s="45">
        <v>17480</v>
      </c>
      <c r="N28" s="44">
        <f t="shared" si="3"/>
        <v>17455</v>
      </c>
      <c r="O28" s="46">
        <v>18090</v>
      </c>
      <c r="P28" s="45">
        <v>18140</v>
      </c>
      <c r="Q28" s="44">
        <f t="shared" si="4"/>
        <v>18115</v>
      </c>
      <c r="R28" s="52">
        <v>15810</v>
      </c>
      <c r="S28" s="51">
        <v>1.2988999999999999</v>
      </c>
      <c r="T28" s="51">
        <v>1.0815999999999999</v>
      </c>
      <c r="U28" s="50">
        <v>152.63</v>
      </c>
      <c r="V28" s="43">
        <f t="shared" si="6"/>
        <v>12171.83770883055</v>
      </c>
      <c r="W28" s="43">
        <f t="shared" si="7"/>
        <v>12375.856493956426</v>
      </c>
      <c r="X28" s="49">
        <f t="shared" si="5"/>
        <v>14617.233727810652</v>
      </c>
      <c r="Y28" s="48">
        <v>1.2987</v>
      </c>
    </row>
    <row r="29" spans="2:25" x14ac:dyDescent="0.2">
      <c r="B29" s="47">
        <v>45594</v>
      </c>
      <c r="C29" s="46">
        <v>15700</v>
      </c>
      <c r="D29" s="45">
        <v>15705</v>
      </c>
      <c r="E29" s="44">
        <f t="shared" si="0"/>
        <v>15702.5</v>
      </c>
      <c r="F29" s="46">
        <v>15985</v>
      </c>
      <c r="G29" s="45">
        <v>15990</v>
      </c>
      <c r="H29" s="44">
        <f t="shared" si="1"/>
        <v>15987.5</v>
      </c>
      <c r="I29" s="46">
        <v>16695</v>
      </c>
      <c r="J29" s="45">
        <v>16745</v>
      </c>
      <c r="K29" s="44">
        <f t="shared" si="2"/>
        <v>16720</v>
      </c>
      <c r="L29" s="46">
        <v>17415</v>
      </c>
      <c r="M29" s="45">
        <v>17465</v>
      </c>
      <c r="N29" s="44">
        <f t="shared" si="3"/>
        <v>17440</v>
      </c>
      <c r="O29" s="46">
        <v>18105</v>
      </c>
      <c r="P29" s="45">
        <v>18155</v>
      </c>
      <c r="Q29" s="44">
        <f t="shared" si="4"/>
        <v>18130</v>
      </c>
      <c r="R29" s="52">
        <v>15705</v>
      </c>
      <c r="S29" s="51">
        <v>1.2978000000000001</v>
      </c>
      <c r="T29" s="51">
        <v>1.0778000000000001</v>
      </c>
      <c r="U29" s="50">
        <v>153.77000000000001</v>
      </c>
      <c r="V29" s="43">
        <f t="shared" si="6"/>
        <v>12101.248266296809</v>
      </c>
      <c r="W29" s="43">
        <f t="shared" si="7"/>
        <v>12320.850670365233</v>
      </c>
      <c r="X29" s="49">
        <f t="shared" si="5"/>
        <v>14571.349044349599</v>
      </c>
      <c r="Y29" s="48">
        <v>1.2976000000000001</v>
      </c>
    </row>
    <row r="30" spans="2:25" x14ac:dyDescent="0.2">
      <c r="B30" s="47">
        <v>45595</v>
      </c>
      <c r="C30" s="46">
        <v>15700</v>
      </c>
      <c r="D30" s="45">
        <v>15725</v>
      </c>
      <c r="E30" s="44">
        <f t="shared" si="0"/>
        <v>15712.5</v>
      </c>
      <c r="F30" s="46">
        <v>15930</v>
      </c>
      <c r="G30" s="45">
        <v>15940</v>
      </c>
      <c r="H30" s="44">
        <f t="shared" si="1"/>
        <v>15935</v>
      </c>
      <c r="I30" s="46">
        <v>16630</v>
      </c>
      <c r="J30" s="45">
        <v>16680</v>
      </c>
      <c r="K30" s="44">
        <f t="shared" si="2"/>
        <v>16655</v>
      </c>
      <c r="L30" s="46">
        <v>17345</v>
      </c>
      <c r="M30" s="45">
        <v>17395</v>
      </c>
      <c r="N30" s="44">
        <f t="shared" si="3"/>
        <v>17370</v>
      </c>
      <c r="O30" s="46">
        <v>18035</v>
      </c>
      <c r="P30" s="45">
        <v>18085</v>
      </c>
      <c r="Q30" s="44">
        <f t="shared" si="4"/>
        <v>18060</v>
      </c>
      <c r="R30" s="52">
        <v>15725</v>
      </c>
      <c r="S30" s="51">
        <v>1.2949999999999999</v>
      </c>
      <c r="T30" s="51">
        <v>1.0814999999999999</v>
      </c>
      <c r="U30" s="50">
        <v>153.36000000000001</v>
      </c>
      <c r="V30" s="43">
        <f t="shared" si="6"/>
        <v>12142.857142857143</v>
      </c>
      <c r="W30" s="43">
        <f t="shared" si="7"/>
        <v>12308.880308880309</v>
      </c>
      <c r="X30" s="49">
        <f t="shared" si="5"/>
        <v>14539.990753582988</v>
      </c>
      <c r="Y30" s="48">
        <v>1.2948</v>
      </c>
    </row>
    <row r="31" spans="2:25" x14ac:dyDescent="0.2">
      <c r="B31" s="47">
        <v>45596</v>
      </c>
      <c r="C31" s="46">
        <v>15525</v>
      </c>
      <c r="D31" s="45">
        <v>15530</v>
      </c>
      <c r="E31" s="44">
        <f t="shared" si="0"/>
        <v>15527.5</v>
      </c>
      <c r="F31" s="46">
        <v>15780</v>
      </c>
      <c r="G31" s="45">
        <v>15800</v>
      </c>
      <c r="H31" s="44">
        <f t="shared" si="1"/>
        <v>15790</v>
      </c>
      <c r="I31" s="46">
        <v>16485</v>
      </c>
      <c r="J31" s="45">
        <v>16535</v>
      </c>
      <c r="K31" s="44">
        <f t="shared" si="2"/>
        <v>16510</v>
      </c>
      <c r="L31" s="46">
        <v>17200</v>
      </c>
      <c r="M31" s="45">
        <v>17250</v>
      </c>
      <c r="N31" s="44">
        <f t="shared" si="3"/>
        <v>17225</v>
      </c>
      <c r="O31" s="46">
        <v>17900</v>
      </c>
      <c r="P31" s="45">
        <v>17950</v>
      </c>
      <c r="Q31" s="44">
        <f t="shared" si="4"/>
        <v>17925</v>
      </c>
      <c r="R31" s="52">
        <v>15530</v>
      </c>
      <c r="S31" s="51">
        <v>1.2979000000000001</v>
      </c>
      <c r="T31" s="51">
        <v>1.0880000000000001</v>
      </c>
      <c r="U31" s="50">
        <v>152.69999999999999</v>
      </c>
      <c r="V31" s="43">
        <f t="shared" si="6"/>
        <v>11965.482702827645</v>
      </c>
      <c r="W31" s="43">
        <f t="shared" si="7"/>
        <v>12173.511056321749</v>
      </c>
      <c r="X31" s="49">
        <f t="shared" si="5"/>
        <v>14273.897058823528</v>
      </c>
      <c r="Y31" s="48">
        <v>1.2975000000000001</v>
      </c>
    </row>
    <row r="32" spans="2:25" s="10" customFormat="1" x14ac:dyDescent="0.2">
      <c r="B32" s="42" t="s">
        <v>11</v>
      </c>
      <c r="C32" s="41">
        <f>ROUND(AVERAGE(C9:C31),2)</f>
        <v>16794.57</v>
      </c>
      <c r="D32" s="40">
        <f>ROUND(AVERAGE(D9:D31),2)</f>
        <v>16804.57</v>
      </c>
      <c r="E32" s="39">
        <f>ROUND(AVERAGE(C32:D32),2)</f>
        <v>16799.57</v>
      </c>
      <c r="F32" s="41">
        <f>ROUND(AVERAGE(F9:F31),2)</f>
        <v>17055</v>
      </c>
      <c r="G32" s="40">
        <f>ROUND(AVERAGE(G9:G31),2)</f>
        <v>17072.169999999998</v>
      </c>
      <c r="H32" s="39">
        <f>ROUND(AVERAGE(F32:G32),2)</f>
        <v>17063.59</v>
      </c>
      <c r="I32" s="41">
        <f>ROUND(AVERAGE(I9:I31),2)</f>
        <v>17766.740000000002</v>
      </c>
      <c r="J32" s="40">
        <f>ROUND(AVERAGE(J9:J31),2)</f>
        <v>17816.740000000002</v>
      </c>
      <c r="K32" s="39">
        <f>ROUND(AVERAGE(I32:J32),2)</f>
        <v>17791.740000000002</v>
      </c>
      <c r="L32" s="41">
        <f>ROUND(AVERAGE(L9:L31),2)</f>
        <v>18432.169999999998</v>
      </c>
      <c r="M32" s="40">
        <f>ROUND(AVERAGE(M9:M31),2)</f>
        <v>18482.169999999998</v>
      </c>
      <c r="N32" s="39">
        <f>ROUND(AVERAGE(L32:M32),2)</f>
        <v>18457.169999999998</v>
      </c>
      <c r="O32" s="41">
        <f>ROUND(AVERAGE(O9:O31),2)</f>
        <v>19069.349999999999</v>
      </c>
      <c r="P32" s="40">
        <f>ROUND(AVERAGE(P9:P31),2)</f>
        <v>19119.349999999999</v>
      </c>
      <c r="Q32" s="39">
        <f>ROUND(AVERAGE(O32:P32),2)</f>
        <v>19094.349999999999</v>
      </c>
      <c r="R32" s="38">
        <f>ROUND(AVERAGE(R9:R31),2)</f>
        <v>16804.57</v>
      </c>
      <c r="S32" s="37">
        <f>ROUND(AVERAGE(S9:S31),4)</f>
        <v>1.3057000000000001</v>
      </c>
      <c r="T32" s="36">
        <f>ROUND(AVERAGE(T9:T31),4)</f>
        <v>1.0904</v>
      </c>
      <c r="U32" s="175">
        <f>ROUND(AVERAGE(U9:U31),2)</f>
        <v>149.66999999999999</v>
      </c>
      <c r="V32" s="35">
        <f>AVERAGE(V9:V31)</f>
        <v>12867.516149974306</v>
      </c>
      <c r="W32" s="35">
        <f>AVERAGE(W9:W31)</f>
        <v>13072.439578802183</v>
      </c>
      <c r="X32" s="35">
        <f>AVERAGE(X9:X31)</f>
        <v>15407.583832260181</v>
      </c>
      <c r="Y32" s="34">
        <f>AVERAGE(Y9:Y31)</f>
        <v>1.3055608695652177</v>
      </c>
    </row>
    <row r="33" spans="2:25" s="5" customFormat="1" x14ac:dyDescent="0.2">
      <c r="B33" s="33" t="s">
        <v>12</v>
      </c>
      <c r="C33" s="32">
        <f t="shared" ref="C33:Y33" si="8">MAX(C9:C31)</f>
        <v>17910</v>
      </c>
      <c r="D33" s="31">
        <f t="shared" si="8"/>
        <v>17920</v>
      </c>
      <c r="E33" s="30">
        <f t="shared" si="8"/>
        <v>17915</v>
      </c>
      <c r="F33" s="32">
        <f t="shared" si="8"/>
        <v>18200</v>
      </c>
      <c r="G33" s="31">
        <f t="shared" si="8"/>
        <v>18225</v>
      </c>
      <c r="H33" s="30">
        <f t="shared" si="8"/>
        <v>18212.5</v>
      </c>
      <c r="I33" s="32">
        <f t="shared" si="8"/>
        <v>18920</v>
      </c>
      <c r="J33" s="31">
        <f t="shared" si="8"/>
        <v>18970</v>
      </c>
      <c r="K33" s="30">
        <f t="shared" si="8"/>
        <v>18945</v>
      </c>
      <c r="L33" s="32">
        <f t="shared" si="8"/>
        <v>19555</v>
      </c>
      <c r="M33" s="31">
        <f t="shared" si="8"/>
        <v>19605</v>
      </c>
      <c r="N33" s="30">
        <f t="shared" si="8"/>
        <v>19580</v>
      </c>
      <c r="O33" s="32">
        <f t="shared" si="8"/>
        <v>20185</v>
      </c>
      <c r="P33" s="31">
        <f t="shared" si="8"/>
        <v>20235</v>
      </c>
      <c r="Q33" s="30">
        <f t="shared" si="8"/>
        <v>20210</v>
      </c>
      <c r="R33" s="29">
        <f t="shared" si="8"/>
        <v>17920</v>
      </c>
      <c r="S33" s="28">
        <f t="shared" si="8"/>
        <v>1.3321000000000001</v>
      </c>
      <c r="T33" s="27">
        <f t="shared" si="8"/>
        <v>1.1084000000000001</v>
      </c>
      <c r="U33" s="26">
        <f t="shared" si="8"/>
        <v>153.77000000000001</v>
      </c>
      <c r="V33" s="25">
        <f t="shared" si="8"/>
        <v>13665.827804468849</v>
      </c>
      <c r="W33" s="25">
        <f t="shared" si="8"/>
        <v>13898.421413864105</v>
      </c>
      <c r="X33" s="25">
        <f t="shared" si="8"/>
        <v>16282.56513026052</v>
      </c>
      <c r="Y33" s="24">
        <f t="shared" si="8"/>
        <v>1.3318000000000001</v>
      </c>
    </row>
    <row r="34" spans="2:25" s="5" customFormat="1" ht="13.5" thickBot="1" x14ac:dyDescent="0.25">
      <c r="B34" s="23" t="s">
        <v>13</v>
      </c>
      <c r="C34" s="22">
        <f t="shared" ref="C34:Y34" si="9">MIN(C9:C31)</f>
        <v>15525</v>
      </c>
      <c r="D34" s="21">
        <f t="shared" si="9"/>
        <v>15530</v>
      </c>
      <c r="E34" s="20">
        <f t="shared" si="9"/>
        <v>15527.5</v>
      </c>
      <c r="F34" s="22">
        <f t="shared" si="9"/>
        <v>15780</v>
      </c>
      <c r="G34" s="21">
        <f t="shared" si="9"/>
        <v>15800</v>
      </c>
      <c r="H34" s="20">
        <f t="shared" si="9"/>
        <v>15790</v>
      </c>
      <c r="I34" s="22">
        <f t="shared" si="9"/>
        <v>16485</v>
      </c>
      <c r="J34" s="21">
        <f t="shared" si="9"/>
        <v>16535</v>
      </c>
      <c r="K34" s="20">
        <f t="shared" si="9"/>
        <v>16510</v>
      </c>
      <c r="L34" s="22">
        <f t="shared" si="9"/>
        <v>17200</v>
      </c>
      <c r="M34" s="21">
        <f t="shared" si="9"/>
        <v>17250</v>
      </c>
      <c r="N34" s="20">
        <f t="shared" si="9"/>
        <v>17225</v>
      </c>
      <c r="O34" s="22">
        <f t="shared" si="9"/>
        <v>17900</v>
      </c>
      <c r="P34" s="21">
        <f t="shared" si="9"/>
        <v>17950</v>
      </c>
      <c r="Q34" s="20">
        <f t="shared" si="9"/>
        <v>17925</v>
      </c>
      <c r="R34" s="19">
        <f t="shared" si="9"/>
        <v>15530</v>
      </c>
      <c r="S34" s="18">
        <f t="shared" si="9"/>
        <v>1.2949999999999999</v>
      </c>
      <c r="T34" s="17">
        <f t="shared" si="9"/>
        <v>1.0764</v>
      </c>
      <c r="U34" s="16">
        <f t="shared" si="9"/>
        <v>143.76</v>
      </c>
      <c r="V34" s="15">
        <f t="shared" si="9"/>
        <v>11965.482702827645</v>
      </c>
      <c r="W34" s="15">
        <f t="shared" si="9"/>
        <v>12173.511056321749</v>
      </c>
      <c r="X34" s="15">
        <f t="shared" si="9"/>
        <v>14273.897058823528</v>
      </c>
      <c r="Y34" s="14">
        <f t="shared" si="9"/>
        <v>1.2948</v>
      </c>
    </row>
    <row r="36" spans="2:25" x14ac:dyDescent="0.2">
      <c r="B36" s="7" t="s">
        <v>14</v>
      </c>
      <c r="C36" s="9"/>
      <c r="D36" s="9"/>
      <c r="E36" s="8"/>
      <c r="F36" s="9"/>
      <c r="G36" s="9"/>
      <c r="H36" s="8"/>
      <c r="I36" s="9"/>
      <c r="J36" s="9"/>
      <c r="K36" s="8"/>
      <c r="L36" s="9"/>
      <c r="M36" s="9"/>
      <c r="N36" s="8"/>
    </row>
    <row r="37" spans="2:25" x14ac:dyDescent="0.2">
      <c r="B37" s="7" t="s">
        <v>15</v>
      </c>
      <c r="C37" s="9"/>
      <c r="D37" s="9"/>
      <c r="E37" s="8"/>
      <c r="F37" s="9"/>
      <c r="G37" s="9"/>
      <c r="H37" s="8"/>
      <c r="I37" s="9"/>
      <c r="J37" s="9"/>
      <c r="K37" s="8"/>
      <c r="L37" s="9"/>
      <c r="M37" s="9"/>
      <c r="N37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3:S37"/>
  <sheetViews>
    <sheetView workbookViewId="0">
      <pane ySplit="8" topLeftCell="A9" activePane="bottomLeft" state="frozen"/>
      <selection activeCell="C46" sqref="C46"/>
      <selection pane="bottomLeft" activeCell="Q9" sqref="Q9:Q31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33</v>
      </c>
    </row>
    <row r="6" spans="1:19" ht="13.5" thickBot="1" x14ac:dyDescent="0.25">
      <c r="B6" s="1">
        <v>45566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3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45566</v>
      </c>
      <c r="C9" s="46">
        <v>23660</v>
      </c>
      <c r="D9" s="45">
        <v>24160</v>
      </c>
      <c r="E9" s="44">
        <f t="shared" ref="E9:E31" si="0">AVERAGE(C9:D9)</f>
        <v>23910</v>
      </c>
      <c r="F9" s="46">
        <v>23800</v>
      </c>
      <c r="G9" s="45">
        <v>24300</v>
      </c>
      <c r="H9" s="44">
        <f t="shared" ref="H9:H31" si="1">AVERAGE(F9:G9)</f>
        <v>24050</v>
      </c>
      <c r="I9" s="46">
        <v>24900</v>
      </c>
      <c r="J9" s="45">
        <v>25900</v>
      </c>
      <c r="K9" s="44">
        <f t="shared" ref="K9:K31" si="2">AVERAGE(I9:J9)</f>
        <v>25400</v>
      </c>
      <c r="L9" s="52">
        <v>24160</v>
      </c>
      <c r="M9" s="51">
        <v>1.3321000000000001</v>
      </c>
      <c r="N9" s="53">
        <v>1.1084000000000001</v>
      </c>
      <c r="O9" s="50">
        <v>143.76</v>
      </c>
      <c r="P9" s="43">
        <f>L9/M9</f>
        <v>18136.776518279406</v>
      </c>
      <c r="Q9" s="43">
        <f>G9/M9</f>
        <v>18241.873733203211</v>
      </c>
      <c r="R9" s="49">
        <f t="shared" ref="R9:R31" si="3">L9/N9</f>
        <v>21797.185131721399</v>
      </c>
      <c r="S9" s="48">
        <v>1.3318000000000001</v>
      </c>
    </row>
    <row r="10" spans="1:19" x14ac:dyDescent="0.2">
      <c r="B10" s="47">
        <v>45567</v>
      </c>
      <c r="C10" s="46">
        <v>23665</v>
      </c>
      <c r="D10" s="45">
        <v>24165</v>
      </c>
      <c r="E10" s="44">
        <f t="shared" si="0"/>
        <v>23915</v>
      </c>
      <c r="F10" s="46">
        <v>23800</v>
      </c>
      <c r="G10" s="45">
        <v>24300</v>
      </c>
      <c r="H10" s="44">
        <f t="shared" si="1"/>
        <v>24050</v>
      </c>
      <c r="I10" s="46">
        <v>24900</v>
      </c>
      <c r="J10" s="45">
        <v>25900</v>
      </c>
      <c r="K10" s="44">
        <f t="shared" si="2"/>
        <v>25400</v>
      </c>
      <c r="L10" s="52">
        <v>24165</v>
      </c>
      <c r="M10" s="51">
        <v>1.3293999999999999</v>
      </c>
      <c r="N10" s="51">
        <v>1.1075999999999999</v>
      </c>
      <c r="O10" s="50">
        <v>144.71</v>
      </c>
      <c r="P10" s="43">
        <f t="shared" ref="P10:P31" si="4">L10/M10</f>
        <v>18177.373251090718</v>
      </c>
      <c r="Q10" s="43">
        <f t="shared" ref="Q10:Q31" si="5">G10/M10</f>
        <v>18278.922822325861</v>
      </c>
      <c r="R10" s="49">
        <f t="shared" si="3"/>
        <v>21817.443120260024</v>
      </c>
      <c r="S10" s="48">
        <v>1.329</v>
      </c>
    </row>
    <row r="11" spans="1:19" x14ac:dyDescent="0.2">
      <c r="B11" s="47">
        <v>45568</v>
      </c>
      <c r="C11" s="46">
        <v>23685</v>
      </c>
      <c r="D11" s="45">
        <v>24185</v>
      </c>
      <c r="E11" s="44">
        <f t="shared" si="0"/>
        <v>23935</v>
      </c>
      <c r="F11" s="46">
        <v>23800</v>
      </c>
      <c r="G11" s="45">
        <v>24300</v>
      </c>
      <c r="H11" s="44">
        <f t="shared" si="1"/>
        <v>24050</v>
      </c>
      <c r="I11" s="46">
        <v>24900</v>
      </c>
      <c r="J11" s="45">
        <v>25900</v>
      </c>
      <c r="K11" s="44">
        <f t="shared" si="2"/>
        <v>25400</v>
      </c>
      <c r="L11" s="52">
        <v>24185</v>
      </c>
      <c r="M11" s="51">
        <v>1.3112999999999999</v>
      </c>
      <c r="N11" s="51">
        <v>1.1044</v>
      </c>
      <c r="O11" s="50">
        <v>146.66999999999999</v>
      </c>
      <c r="P11" s="43">
        <f t="shared" si="4"/>
        <v>18443.529322046827</v>
      </c>
      <c r="Q11" s="43">
        <f t="shared" si="5"/>
        <v>18531.228551818807</v>
      </c>
      <c r="R11" s="49">
        <f t="shared" si="3"/>
        <v>21898.768562115176</v>
      </c>
      <c r="S11" s="48">
        <v>1.3109999999999999</v>
      </c>
    </row>
    <row r="12" spans="1:19" x14ac:dyDescent="0.2">
      <c r="B12" s="47">
        <v>45569</v>
      </c>
      <c r="C12" s="46">
        <v>23690</v>
      </c>
      <c r="D12" s="45">
        <v>24190</v>
      </c>
      <c r="E12" s="44">
        <f t="shared" si="0"/>
        <v>23940</v>
      </c>
      <c r="F12" s="46">
        <v>23800</v>
      </c>
      <c r="G12" s="45">
        <v>24300</v>
      </c>
      <c r="H12" s="44">
        <f t="shared" si="1"/>
        <v>24050</v>
      </c>
      <c r="I12" s="46">
        <v>24900</v>
      </c>
      <c r="J12" s="45">
        <v>25900</v>
      </c>
      <c r="K12" s="44">
        <f t="shared" si="2"/>
        <v>25400</v>
      </c>
      <c r="L12" s="52">
        <v>24190</v>
      </c>
      <c r="M12" s="51">
        <v>1.3169999999999999</v>
      </c>
      <c r="N12" s="51">
        <v>1.1032999999999999</v>
      </c>
      <c r="O12" s="50">
        <v>146.6</v>
      </c>
      <c r="P12" s="43">
        <f t="shared" si="4"/>
        <v>18367.501898253606</v>
      </c>
      <c r="Q12" s="43">
        <f t="shared" si="5"/>
        <v>18451.025056947608</v>
      </c>
      <c r="R12" s="49">
        <f t="shared" si="3"/>
        <v>21925.133689839575</v>
      </c>
      <c r="S12" s="48">
        <v>1.3167</v>
      </c>
    </row>
    <row r="13" spans="1:19" x14ac:dyDescent="0.2">
      <c r="B13" s="47">
        <v>45572</v>
      </c>
      <c r="C13" s="46">
        <v>23695</v>
      </c>
      <c r="D13" s="45">
        <v>24195</v>
      </c>
      <c r="E13" s="44">
        <f t="shared" si="0"/>
        <v>23945</v>
      </c>
      <c r="F13" s="46">
        <v>23800</v>
      </c>
      <c r="G13" s="45">
        <v>24300</v>
      </c>
      <c r="H13" s="44">
        <f t="shared" si="1"/>
        <v>24050</v>
      </c>
      <c r="I13" s="46">
        <v>24900</v>
      </c>
      <c r="J13" s="45">
        <v>25900</v>
      </c>
      <c r="K13" s="44">
        <f t="shared" si="2"/>
        <v>25400</v>
      </c>
      <c r="L13" s="52">
        <v>24195</v>
      </c>
      <c r="M13" s="51">
        <v>1.3082</v>
      </c>
      <c r="N13" s="51">
        <v>1.0978000000000001</v>
      </c>
      <c r="O13" s="50">
        <v>148.27000000000001</v>
      </c>
      <c r="P13" s="43">
        <f t="shared" si="4"/>
        <v>18494.878458951229</v>
      </c>
      <c r="Q13" s="43">
        <f t="shared" si="5"/>
        <v>18575.141415685674</v>
      </c>
      <c r="R13" s="49">
        <f t="shared" si="3"/>
        <v>22039.533612679905</v>
      </c>
      <c r="S13" s="48">
        <v>1.3081</v>
      </c>
    </row>
    <row r="14" spans="1:19" x14ac:dyDescent="0.2">
      <c r="B14" s="47">
        <v>45573</v>
      </c>
      <c r="C14" s="46">
        <v>23700</v>
      </c>
      <c r="D14" s="45">
        <v>24200</v>
      </c>
      <c r="E14" s="44">
        <f t="shared" si="0"/>
        <v>23950</v>
      </c>
      <c r="F14" s="46">
        <v>23800</v>
      </c>
      <c r="G14" s="45">
        <v>24300</v>
      </c>
      <c r="H14" s="44">
        <f t="shared" si="1"/>
        <v>24050</v>
      </c>
      <c r="I14" s="46">
        <v>24900</v>
      </c>
      <c r="J14" s="45">
        <v>25900</v>
      </c>
      <c r="K14" s="44">
        <f t="shared" si="2"/>
        <v>25400</v>
      </c>
      <c r="L14" s="52">
        <v>24200</v>
      </c>
      <c r="M14" s="51">
        <v>1.3105</v>
      </c>
      <c r="N14" s="51">
        <v>1.0988</v>
      </c>
      <c r="O14" s="50">
        <v>147.86000000000001</v>
      </c>
      <c r="P14" s="43">
        <f t="shared" si="4"/>
        <v>18466.234261732163</v>
      </c>
      <c r="Q14" s="43">
        <f t="shared" si="5"/>
        <v>18542.541014879818</v>
      </c>
      <c r="R14" s="49">
        <f t="shared" si="3"/>
        <v>22024.026210411357</v>
      </c>
      <c r="S14" s="48">
        <v>1.3104</v>
      </c>
    </row>
    <row r="15" spans="1:19" x14ac:dyDescent="0.2">
      <c r="B15" s="47">
        <v>45574</v>
      </c>
      <c r="C15" s="46">
        <v>23705</v>
      </c>
      <c r="D15" s="45">
        <v>24205</v>
      </c>
      <c r="E15" s="44">
        <f t="shared" si="0"/>
        <v>23955</v>
      </c>
      <c r="F15" s="46">
        <v>23800</v>
      </c>
      <c r="G15" s="45">
        <v>24300</v>
      </c>
      <c r="H15" s="44">
        <f t="shared" si="1"/>
        <v>24050</v>
      </c>
      <c r="I15" s="46">
        <v>24900</v>
      </c>
      <c r="J15" s="45">
        <v>25900</v>
      </c>
      <c r="K15" s="44">
        <f t="shared" si="2"/>
        <v>25400</v>
      </c>
      <c r="L15" s="52">
        <v>24205</v>
      </c>
      <c r="M15" s="51">
        <v>1.3085</v>
      </c>
      <c r="N15" s="51">
        <v>1.0954999999999999</v>
      </c>
      <c r="O15" s="50">
        <v>148.72999999999999</v>
      </c>
      <c r="P15" s="43">
        <f t="shared" si="4"/>
        <v>18498.280473824991</v>
      </c>
      <c r="Q15" s="43">
        <f t="shared" si="5"/>
        <v>18570.882690103172</v>
      </c>
      <c r="R15" s="49">
        <f t="shared" si="3"/>
        <v>22094.933820173439</v>
      </c>
      <c r="S15" s="48">
        <v>1.3084</v>
      </c>
    </row>
    <row r="16" spans="1:19" x14ac:dyDescent="0.2">
      <c r="B16" s="47">
        <v>45575</v>
      </c>
      <c r="C16" s="46">
        <v>23725</v>
      </c>
      <c r="D16" s="45">
        <v>24225</v>
      </c>
      <c r="E16" s="44">
        <f t="shared" si="0"/>
        <v>23975</v>
      </c>
      <c r="F16" s="46">
        <v>23800</v>
      </c>
      <c r="G16" s="45">
        <v>24300</v>
      </c>
      <c r="H16" s="44">
        <f t="shared" si="1"/>
        <v>24050</v>
      </c>
      <c r="I16" s="46">
        <v>24900</v>
      </c>
      <c r="J16" s="45">
        <v>25900</v>
      </c>
      <c r="K16" s="44">
        <f t="shared" si="2"/>
        <v>25400</v>
      </c>
      <c r="L16" s="52">
        <v>24225</v>
      </c>
      <c r="M16" s="51">
        <v>1.3067</v>
      </c>
      <c r="N16" s="51">
        <v>1.0931999999999999</v>
      </c>
      <c r="O16" s="50">
        <v>148.96</v>
      </c>
      <c r="P16" s="43">
        <f t="shared" si="4"/>
        <v>18539.067880921404</v>
      </c>
      <c r="Q16" s="43">
        <f t="shared" si="5"/>
        <v>18596.464375908778</v>
      </c>
      <c r="R16" s="49">
        <f t="shared" si="3"/>
        <v>22159.714599341383</v>
      </c>
      <c r="S16" s="48">
        <v>1.3066</v>
      </c>
    </row>
    <row r="17" spans="2:19" x14ac:dyDescent="0.2">
      <c r="B17" s="47">
        <v>45576</v>
      </c>
      <c r="C17" s="46">
        <v>23725</v>
      </c>
      <c r="D17" s="45">
        <v>24225</v>
      </c>
      <c r="E17" s="44">
        <f t="shared" si="0"/>
        <v>23975</v>
      </c>
      <c r="F17" s="46">
        <v>23800</v>
      </c>
      <c r="G17" s="45">
        <v>24300</v>
      </c>
      <c r="H17" s="44">
        <f t="shared" si="1"/>
        <v>24050</v>
      </c>
      <c r="I17" s="46">
        <v>24900</v>
      </c>
      <c r="J17" s="45">
        <v>25900</v>
      </c>
      <c r="K17" s="44">
        <f t="shared" si="2"/>
        <v>25400</v>
      </c>
      <c r="L17" s="52">
        <v>24225</v>
      </c>
      <c r="M17" s="51">
        <v>1.3062</v>
      </c>
      <c r="N17" s="51">
        <v>1.0931</v>
      </c>
      <c r="O17" s="50">
        <v>149.01</v>
      </c>
      <c r="P17" s="43">
        <f t="shared" si="4"/>
        <v>18546.164446485989</v>
      </c>
      <c r="Q17" s="43">
        <f t="shared" si="5"/>
        <v>18603.582912264585</v>
      </c>
      <c r="R17" s="49">
        <f t="shared" si="3"/>
        <v>22161.741835147746</v>
      </c>
      <c r="S17" s="48">
        <v>1.3061</v>
      </c>
    </row>
    <row r="18" spans="2:19" x14ac:dyDescent="0.2">
      <c r="B18" s="47">
        <v>45579</v>
      </c>
      <c r="C18" s="46">
        <v>23735</v>
      </c>
      <c r="D18" s="45">
        <v>24235</v>
      </c>
      <c r="E18" s="44">
        <f t="shared" si="0"/>
        <v>23985</v>
      </c>
      <c r="F18" s="46">
        <v>23800</v>
      </c>
      <c r="G18" s="45">
        <v>24300</v>
      </c>
      <c r="H18" s="44">
        <f t="shared" si="1"/>
        <v>24050</v>
      </c>
      <c r="I18" s="46">
        <v>24900</v>
      </c>
      <c r="J18" s="45">
        <v>25900</v>
      </c>
      <c r="K18" s="44">
        <f t="shared" si="2"/>
        <v>25400</v>
      </c>
      <c r="L18" s="52">
        <v>24235</v>
      </c>
      <c r="M18" s="51">
        <v>1.3039000000000001</v>
      </c>
      <c r="N18" s="51">
        <v>1.0913999999999999</v>
      </c>
      <c r="O18" s="50">
        <v>149.65</v>
      </c>
      <c r="P18" s="43">
        <f t="shared" si="4"/>
        <v>18586.5480481632</v>
      </c>
      <c r="Q18" s="43">
        <f t="shared" si="5"/>
        <v>18636.398496817241</v>
      </c>
      <c r="R18" s="49">
        <f t="shared" si="3"/>
        <v>22205.424225765073</v>
      </c>
      <c r="S18" s="48">
        <v>1.3038000000000001</v>
      </c>
    </row>
    <row r="19" spans="2:19" x14ac:dyDescent="0.2">
      <c r="B19" s="47">
        <v>45580</v>
      </c>
      <c r="C19" s="46">
        <v>23735</v>
      </c>
      <c r="D19" s="45">
        <v>24235</v>
      </c>
      <c r="E19" s="44">
        <f t="shared" si="0"/>
        <v>23985</v>
      </c>
      <c r="F19" s="46">
        <v>23800</v>
      </c>
      <c r="G19" s="45">
        <v>24300</v>
      </c>
      <c r="H19" s="44">
        <f t="shared" si="1"/>
        <v>24050</v>
      </c>
      <c r="I19" s="46">
        <v>24900</v>
      </c>
      <c r="J19" s="45">
        <v>25900</v>
      </c>
      <c r="K19" s="44">
        <f t="shared" si="2"/>
        <v>25400</v>
      </c>
      <c r="L19" s="52">
        <v>24235</v>
      </c>
      <c r="M19" s="51">
        <v>1.3077000000000001</v>
      </c>
      <c r="N19" s="51">
        <v>1.0902000000000001</v>
      </c>
      <c r="O19" s="50">
        <v>149.36000000000001</v>
      </c>
      <c r="P19" s="43">
        <f t="shared" si="4"/>
        <v>18532.538043893859</v>
      </c>
      <c r="Q19" s="43">
        <f t="shared" si="5"/>
        <v>18582.243633860977</v>
      </c>
      <c r="R19" s="49">
        <f t="shared" si="3"/>
        <v>22229.866079618416</v>
      </c>
      <c r="S19" s="48">
        <v>1.3076000000000001</v>
      </c>
    </row>
    <row r="20" spans="2:19" x14ac:dyDescent="0.2">
      <c r="B20" s="47">
        <v>45581</v>
      </c>
      <c r="C20" s="46">
        <v>23735</v>
      </c>
      <c r="D20" s="45">
        <v>24235</v>
      </c>
      <c r="E20" s="44">
        <f t="shared" si="0"/>
        <v>23985</v>
      </c>
      <c r="F20" s="46">
        <v>23800</v>
      </c>
      <c r="G20" s="45">
        <v>24300</v>
      </c>
      <c r="H20" s="44">
        <f t="shared" si="1"/>
        <v>24050</v>
      </c>
      <c r="I20" s="46">
        <v>24900</v>
      </c>
      <c r="J20" s="45">
        <v>25900</v>
      </c>
      <c r="K20" s="44">
        <f t="shared" si="2"/>
        <v>25400</v>
      </c>
      <c r="L20" s="52">
        <v>24235</v>
      </c>
      <c r="M20" s="51">
        <v>1.3030999999999999</v>
      </c>
      <c r="N20" s="51">
        <v>1.0894999999999999</v>
      </c>
      <c r="O20" s="50">
        <v>149.18</v>
      </c>
      <c r="P20" s="43">
        <f t="shared" si="4"/>
        <v>18597.958713836237</v>
      </c>
      <c r="Q20" s="43">
        <f t="shared" si="5"/>
        <v>18647.839766710153</v>
      </c>
      <c r="R20" s="49">
        <f t="shared" si="3"/>
        <v>22244.148692060578</v>
      </c>
      <c r="S20" s="48">
        <v>1.3029999999999999</v>
      </c>
    </row>
    <row r="21" spans="2:19" x14ac:dyDescent="0.2">
      <c r="B21" s="47">
        <v>45582</v>
      </c>
      <c r="C21" s="46">
        <v>23745</v>
      </c>
      <c r="D21" s="45">
        <v>24245</v>
      </c>
      <c r="E21" s="44">
        <f t="shared" si="0"/>
        <v>23995</v>
      </c>
      <c r="F21" s="46">
        <v>23800</v>
      </c>
      <c r="G21" s="45">
        <v>24300</v>
      </c>
      <c r="H21" s="44">
        <f t="shared" si="1"/>
        <v>24050</v>
      </c>
      <c r="I21" s="46">
        <v>24900</v>
      </c>
      <c r="J21" s="45">
        <v>25900</v>
      </c>
      <c r="K21" s="44">
        <f t="shared" si="2"/>
        <v>25400</v>
      </c>
      <c r="L21" s="52">
        <v>24245</v>
      </c>
      <c r="M21" s="51">
        <v>1.3016000000000001</v>
      </c>
      <c r="N21" s="51">
        <v>1.0864</v>
      </c>
      <c r="O21" s="50">
        <v>149.54</v>
      </c>
      <c r="P21" s="43">
        <f t="shared" si="4"/>
        <v>18627.074370006147</v>
      </c>
      <c r="Q21" s="43">
        <f t="shared" si="5"/>
        <v>18669.330055316532</v>
      </c>
      <c r="R21" s="49">
        <f t="shared" si="3"/>
        <v>22316.826215022091</v>
      </c>
      <c r="S21" s="48">
        <v>1.3015000000000001</v>
      </c>
    </row>
    <row r="22" spans="2:19" x14ac:dyDescent="0.2">
      <c r="B22" s="47">
        <v>45583</v>
      </c>
      <c r="C22" s="46">
        <v>23745</v>
      </c>
      <c r="D22" s="45">
        <v>24245</v>
      </c>
      <c r="E22" s="44">
        <f t="shared" si="0"/>
        <v>23995</v>
      </c>
      <c r="F22" s="46">
        <v>23800</v>
      </c>
      <c r="G22" s="45">
        <v>24300</v>
      </c>
      <c r="H22" s="44">
        <f t="shared" si="1"/>
        <v>24050</v>
      </c>
      <c r="I22" s="46">
        <v>24900</v>
      </c>
      <c r="J22" s="45">
        <v>25900</v>
      </c>
      <c r="K22" s="44">
        <f t="shared" si="2"/>
        <v>25400</v>
      </c>
      <c r="L22" s="52">
        <v>24245</v>
      </c>
      <c r="M22" s="51">
        <v>1.3046</v>
      </c>
      <c r="N22" s="51">
        <v>1.0849</v>
      </c>
      <c r="O22" s="50">
        <v>150.01</v>
      </c>
      <c r="P22" s="43">
        <f t="shared" si="4"/>
        <v>18584.240380193161</v>
      </c>
      <c r="Q22" s="43">
        <f t="shared" si="5"/>
        <v>18626.398896213399</v>
      </c>
      <c r="R22" s="49">
        <f t="shared" si="3"/>
        <v>22347.681813992072</v>
      </c>
      <c r="S22" s="48">
        <v>1.3045</v>
      </c>
    </row>
    <row r="23" spans="2:19" x14ac:dyDescent="0.2">
      <c r="B23" s="47">
        <v>45586</v>
      </c>
      <c r="C23" s="46">
        <v>23745</v>
      </c>
      <c r="D23" s="45">
        <v>24245</v>
      </c>
      <c r="E23" s="44">
        <f t="shared" si="0"/>
        <v>23995</v>
      </c>
      <c r="F23" s="46">
        <v>23800</v>
      </c>
      <c r="G23" s="45">
        <v>24300</v>
      </c>
      <c r="H23" s="44">
        <f t="shared" si="1"/>
        <v>24050</v>
      </c>
      <c r="I23" s="46">
        <v>24900</v>
      </c>
      <c r="J23" s="45">
        <v>25900</v>
      </c>
      <c r="K23" s="44">
        <f t="shared" si="2"/>
        <v>25400</v>
      </c>
      <c r="L23" s="52">
        <v>24245</v>
      </c>
      <c r="M23" s="51">
        <v>1.302</v>
      </c>
      <c r="N23" s="51">
        <v>1.0855999999999999</v>
      </c>
      <c r="O23" s="50">
        <v>149.93</v>
      </c>
      <c r="P23" s="43">
        <f t="shared" si="4"/>
        <v>18621.351766513057</v>
      </c>
      <c r="Q23" s="43">
        <f t="shared" si="5"/>
        <v>18663.594470046082</v>
      </c>
      <c r="R23" s="49">
        <f t="shared" si="3"/>
        <v>22333.271923360357</v>
      </c>
      <c r="S23" s="48">
        <v>1.3019000000000001</v>
      </c>
    </row>
    <row r="24" spans="2:19" x14ac:dyDescent="0.2">
      <c r="B24" s="47">
        <v>45587</v>
      </c>
      <c r="C24" s="46">
        <v>23750</v>
      </c>
      <c r="D24" s="45">
        <v>24250</v>
      </c>
      <c r="E24" s="44">
        <f t="shared" si="0"/>
        <v>24000</v>
      </c>
      <c r="F24" s="46">
        <v>23800</v>
      </c>
      <c r="G24" s="45">
        <v>24300</v>
      </c>
      <c r="H24" s="44">
        <f t="shared" si="1"/>
        <v>24050</v>
      </c>
      <c r="I24" s="46">
        <v>24900</v>
      </c>
      <c r="J24" s="45">
        <v>25900</v>
      </c>
      <c r="K24" s="44">
        <f t="shared" si="2"/>
        <v>25400</v>
      </c>
      <c r="L24" s="52">
        <v>24250</v>
      </c>
      <c r="M24" s="51">
        <v>1.298</v>
      </c>
      <c r="N24" s="51">
        <v>1.0818000000000001</v>
      </c>
      <c r="O24" s="50">
        <v>150.87</v>
      </c>
      <c r="P24" s="43">
        <f t="shared" si="4"/>
        <v>18682.588597842834</v>
      </c>
      <c r="Q24" s="43">
        <f t="shared" si="5"/>
        <v>18721.1093990755</v>
      </c>
      <c r="R24" s="49">
        <f t="shared" si="3"/>
        <v>22416.343131817339</v>
      </c>
      <c r="S24" s="48">
        <v>1.298</v>
      </c>
    </row>
    <row r="25" spans="2:19" x14ac:dyDescent="0.2">
      <c r="B25" s="47">
        <v>45588</v>
      </c>
      <c r="C25" s="46">
        <v>23750</v>
      </c>
      <c r="D25" s="45">
        <v>24250</v>
      </c>
      <c r="E25" s="44">
        <f t="shared" si="0"/>
        <v>24000</v>
      </c>
      <c r="F25" s="46">
        <v>23800</v>
      </c>
      <c r="G25" s="45">
        <v>24300</v>
      </c>
      <c r="H25" s="44">
        <f t="shared" si="1"/>
        <v>24050</v>
      </c>
      <c r="I25" s="46">
        <v>24900</v>
      </c>
      <c r="J25" s="45">
        <v>25900</v>
      </c>
      <c r="K25" s="44">
        <f t="shared" si="2"/>
        <v>25400</v>
      </c>
      <c r="L25" s="52">
        <v>24250</v>
      </c>
      <c r="M25" s="51">
        <v>1.2950999999999999</v>
      </c>
      <c r="N25" s="51">
        <v>1.0764</v>
      </c>
      <c r="O25" s="50">
        <v>153.06</v>
      </c>
      <c r="P25" s="43">
        <f t="shared" si="4"/>
        <v>18724.422824492318</v>
      </c>
      <c r="Q25" s="43">
        <f t="shared" si="5"/>
        <v>18763.029881862407</v>
      </c>
      <c r="R25" s="49">
        <f t="shared" si="3"/>
        <v>22528.799702712746</v>
      </c>
      <c r="S25" s="48">
        <v>1.2949999999999999</v>
      </c>
    </row>
    <row r="26" spans="2:19" x14ac:dyDescent="0.2">
      <c r="B26" s="47">
        <v>45589</v>
      </c>
      <c r="C26" s="46">
        <v>23755</v>
      </c>
      <c r="D26" s="45">
        <v>24255</v>
      </c>
      <c r="E26" s="44">
        <f t="shared" si="0"/>
        <v>24005</v>
      </c>
      <c r="F26" s="46">
        <v>23800</v>
      </c>
      <c r="G26" s="45">
        <v>24300</v>
      </c>
      <c r="H26" s="44">
        <f t="shared" si="1"/>
        <v>24050</v>
      </c>
      <c r="I26" s="46">
        <v>24900</v>
      </c>
      <c r="J26" s="45">
        <v>25900</v>
      </c>
      <c r="K26" s="44">
        <f t="shared" si="2"/>
        <v>25400</v>
      </c>
      <c r="L26" s="52">
        <v>24255</v>
      </c>
      <c r="M26" s="51">
        <v>1.2974000000000001</v>
      </c>
      <c r="N26" s="51">
        <v>1.0794999999999999</v>
      </c>
      <c r="O26" s="50">
        <v>152.06</v>
      </c>
      <c r="P26" s="43">
        <f t="shared" si="4"/>
        <v>18695.082472637579</v>
      </c>
      <c r="Q26" s="43">
        <f t="shared" si="5"/>
        <v>18729.767226761214</v>
      </c>
      <c r="R26" s="49">
        <f t="shared" si="3"/>
        <v>22468.735525706346</v>
      </c>
      <c r="S26" s="48">
        <v>1.2972999999999999</v>
      </c>
    </row>
    <row r="27" spans="2:19" x14ac:dyDescent="0.2">
      <c r="B27" s="47">
        <v>45590</v>
      </c>
      <c r="C27" s="46">
        <v>23760</v>
      </c>
      <c r="D27" s="45">
        <v>24260</v>
      </c>
      <c r="E27" s="44">
        <f t="shared" si="0"/>
        <v>24010</v>
      </c>
      <c r="F27" s="46">
        <v>23800</v>
      </c>
      <c r="G27" s="45">
        <v>24300</v>
      </c>
      <c r="H27" s="44">
        <f t="shared" si="1"/>
        <v>24050</v>
      </c>
      <c r="I27" s="46">
        <v>24900</v>
      </c>
      <c r="J27" s="45">
        <v>25900</v>
      </c>
      <c r="K27" s="44">
        <f t="shared" si="2"/>
        <v>25400</v>
      </c>
      <c r="L27" s="52">
        <v>24260</v>
      </c>
      <c r="M27" s="51">
        <v>1.2987</v>
      </c>
      <c r="N27" s="51">
        <v>1.0822000000000001</v>
      </c>
      <c r="O27" s="50">
        <v>151.80000000000001</v>
      </c>
      <c r="P27" s="43">
        <f t="shared" si="4"/>
        <v>18680.218680218681</v>
      </c>
      <c r="Q27" s="43">
        <f t="shared" si="5"/>
        <v>18711.018711018711</v>
      </c>
      <c r="R27" s="49">
        <f t="shared" si="3"/>
        <v>22417.298096470153</v>
      </c>
      <c r="S27" s="48">
        <v>1.2986</v>
      </c>
    </row>
    <row r="28" spans="2:19" x14ac:dyDescent="0.2">
      <c r="B28" s="47">
        <v>45593</v>
      </c>
      <c r="C28" s="46">
        <v>23760</v>
      </c>
      <c r="D28" s="45">
        <v>24260</v>
      </c>
      <c r="E28" s="44">
        <f t="shared" si="0"/>
        <v>24010</v>
      </c>
      <c r="F28" s="46">
        <v>23800</v>
      </c>
      <c r="G28" s="45">
        <v>24300</v>
      </c>
      <c r="H28" s="44">
        <f t="shared" si="1"/>
        <v>24050</v>
      </c>
      <c r="I28" s="46">
        <v>24900</v>
      </c>
      <c r="J28" s="45">
        <v>25900</v>
      </c>
      <c r="K28" s="44">
        <f t="shared" si="2"/>
        <v>25400</v>
      </c>
      <c r="L28" s="52">
        <v>24260</v>
      </c>
      <c r="M28" s="51">
        <v>1.2988999999999999</v>
      </c>
      <c r="N28" s="51">
        <v>1.0815999999999999</v>
      </c>
      <c r="O28" s="50">
        <v>152.63</v>
      </c>
      <c r="P28" s="43">
        <f t="shared" si="4"/>
        <v>18677.342366617908</v>
      </c>
      <c r="Q28" s="43">
        <f t="shared" si="5"/>
        <v>18708.137654938797</v>
      </c>
      <c r="R28" s="49">
        <f t="shared" si="3"/>
        <v>22429.733727810653</v>
      </c>
      <c r="S28" s="48">
        <v>1.2987</v>
      </c>
    </row>
    <row r="29" spans="2:19" x14ac:dyDescent="0.2">
      <c r="B29" s="47">
        <v>45594</v>
      </c>
      <c r="C29" s="46">
        <v>23765</v>
      </c>
      <c r="D29" s="45">
        <v>24265</v>
      </c>
      <c r="E29" s="44">
        <f t="shared" si="0"/>
        <v>24015</v>
      </c>
      <c r="F29" s="46">
        <v>23800</v>
      </c>
      <c r="G29" s="45">
        <v>24300</v>
      </c>
      <c r="H29" s="44">
        <f t="shared" si="1"/>
        <v>24050</v>
      </c>
      <c r="I29" s="46">
        <v>24900</v>
      </c>
      <c r="J29" s="45">
        <v>25900</v>
      </c>
      <c r="K29" s="44">
        <f t="shared" si="2"/>
        <v>25400</v>
      </c>
      <c r="L29" s="52">
        <v>24265</v>
      </c>
      <c r="M29" s="51">
        <v>1.2978000000000001</v>
      </c>
      <c r="N29" s="51">
        <v>1.0778000000000001</v>
      </c>
      <c r="O29" s="50">
        <v>153.77000000000001</v>
      </c>
      <c r="P29" s="43">
        <f t="shared" si="4"/>
        <v>18697.025735860687</v>
      </c>
      <c r="Q29" s="43">
        <f t="shared" si="5"/>
        <v>18723.994452149793</v>
      </c>
      <c r="R29" s="49">
        <f t="shared" si="3"/>
        <v>22513.453330859156</v>
      </c>
      <c r="S29" s="48">
        <v>1.2976000000000001</v>
      </c>
    </row>
    <row r="30" spans="2:19" x14ac:dyDescent="0.2">
      <c r="B30" s="47">
        <v>45595</v>
      </c>
      <c r="C30" s="46">
        <v>23765</v>
      </c>
      <c r="D30" s="45">
        <v>24265</v>
      </c>
      <c r="E30" s="44">
        <f t="shared" si="0"/>
        <v>24015</v>
      </c>
      <c r="F30" s="46">
        <v>23800</v>
      </c>
      <c r="G30" s="45">
        <v>24300</v>
      </c>
      <c r="H30" s="44">
        <f t="shared" si="1"/>
        <v>24050</v>
      </c>
      <c r="I30" s="46">
        <v>24900</v>
      </c>
      <c r="J30" s="45">
        <v>25900</v>
      </c>
      <c r="K30" s="44">
        <f t="shared" si="2"/>
        <v>25400</v>
      </c>
      <c r="L30" s="52">
        <v>24265</v>
      </c>
      <c r="M30" s="51">
        <v>1.2949999999999999</v>
      </c>
      <c r="N30" s="51">
        <v>1.0814999999999999</v>
      </c>
      <c r="O30" s="50">
        <v>153.36000000000001</v>
      </c>
      <c r="P30" s="43">
        <f t="shared" si="4"/>
        <v>18737.451737451738</v>
      </c>
      <c r="Q30" s="43">
        <f t="shared" si="5"/>
        <v>18764.478764478765</v>
      </c>
      <c r="R30" s="49">
        <f t="shared" si="3"/>
        <v>22436.430883032826</v>
      </c>
      <c r="S30" s="48">
        <v>1.2948</v>
      </c>
    </row>
    <row r="31" spans="2:19" x14ac:dyDescent="0.2">
      <c r="B31" s="47">
        <v>45596</v>
      </c>
      <c r="C31" s="46">
        <v>23770</v>
      </c>
      <c r="D31" s="45">
        <v>24270</v>
      </c>
      <c r="E31" s="44">
        <f t="shared" si="0"/>
        <v>24020</v>
      </c>
      <c r="F31" s="46">
        <v>23800</v>
      </c>
      <c r="G31" s="45">
        <v>24300</v>
      </c>
      <c r="H31" s="44">
        <f t="shared" si="1"/>
        <v>24050</v>
      </c>
      <c r="I31" s="46">
        <v>24900</v>
      </c>
      <c r="J31" s="45">
        <v>25900</v>
      </c>
      <c r="K31" s="44">
        <f t="shared" si="2"/>
        <v>25400</v>
      </c>
      <c r="L31" s="52">
        <v>24270</v>
      </c>
      <c r="M31" s="51">
        <v>1.2979000000000001</v>
      </c>
      <c r="N31" s="51">
        <v>1.0880000000000001</v>
      </c>
      <c r="O31" s="50">
        <v>152.69999999999999</v>
      </c>
      <c r="P31" s="43">
        <f t="shared" si="4"/>
        <v>18699.437552970183</v>
      </c>
      <c r="Q31" s="43">
        <f t="shared" si="5"/>
        <v>18722.551814469527</v>
      </c>
      <c r="R31" s="49">
        <f t="shared" si="3"/>
        <v>22306.985294117647</v>
      </c>
      <c r="S31" s="48">
        <v>1.2975000000000001</v>
      </c>
    </row>
    <row r="32" spans="2:19" s="10" customFormat="1" x14ac:dyDescent="0.2">
      <c r="B32" s="42" t="s">
        <v>11</v>
      </c>
      <c r="C32" s="41">
        <f>ROUND(AVERAGE(C9:C31),2)</f>
        <v>23728.91</v>
      </c>
      <c r="D32" s="40">
        <f>ROUND(AVERAGE(D9:D31),2)</f>
        <v>24228.91</v>
      </c>
      <c r="E32" s="39">
        <f>ROUND(AVERAGE(C32:D32),2)</f>
        <v>23978.91</v>
      </c>
      <c r="F32" s="41">
        <f>ROUND(AVERAGE(F9:F31),2)</f>
        <v>23800</v>
      </c>
      <c r="G32" s="40">
        <f>ROUND(AVERAGE(G9:G31),2)</f>
        <v>24300</v>
      </c>
      <c r="H32" s="39">
        <f>ROUND(AVERAGE(F32:G32),2)</f>
        <v>24050</v>
      </c>
      <c r="I32" s="41">
        <f>ROUND(AVERAGE(I9:I31),2)</f>
        <v>24900</v>
      </c>
      <c r="J32" s="40">
        <f>ROUND(AVERAGE(J9:J31),2)</f>
        <v>25900</v>
      </c>
      <c r="K32" s="39">
        <f>ROUND(AVERAGE(I32:J32),2)</f>
        <v>25400</v>
      </c>
      <c r="L32" s="38">
        <f>ROUND(AVERAGE(L9:L31),2)</f>
        <v>24228.91</v>
      </c>
      <c r="M32" s="37">
        <f>ROUND(AVERAGE(M9:M31),4)</f>
        <v>1.3057000000000001</v>
      </c>
      <c r="N32" s="36">
        <f>ROUND(AVERAGE(N9:N31),4)</f>
        <v>1.0904</v>
      </c>
      <c r="O32" s="175">
        <f>ROUND(AVERAGE(O9:O31),2)</f>
        <v>149.66999999999999</v>
      </c>
      <c r="P32" s="35">
        <f>AVERAGE(P9:P31)</f>
        <v>18557.090774012348</v>
      </c>
      <c r="Q32" s="35">
        <f>AVERAGE(Q9:Q31)</f>
        <v>18611.371991167678</v>
      </c>
      <c r="R32" s="35">
        <f>AVERAGE(R9:R31)</f>
        <v>22222.325183653717</v>
      </c>
      <c r="S32" s="34">
        <f>AVERAGE(S9:S31)</f>
        <v>1.3055608695652177</v>
      </c>
    </row>
    <row r="33" spans="2:19" s="5" customFormat="1" x14ac:dyDescent="0.2">
      <c r="B33" s="33" t="s">
        <v>12</v>
      </c>
      <c r="C33" s="32">
        <f t="shared" ref="C33:S33" si="6">MAX(C9:C31)</f>
        <v>23770</v>
      </c>
      <c r="D33" s="31">
        <f t="shared" si="6"/>
        <v>24270</v>
      </c>
      <c r="E33" s="30">
        <f t="shared" si="6"/>
        <v>24020</v>
      </c>
      <c r="F33" s="32">
        <f t="shared" si="6"/>
        <v>23800</v>
      </c>
      <c r="G33" s="31">
        <f t="shared" si="6"/>
        <v>24300</v>
      </c>
      <c r="H33" s="30">
        <f t="shared" si="6"/>
        <v>24050</v>
      </c>
      <c r="I33" s="32">
        <f t="shared" si="6"/>
        <v>24900</v>
      </c>
      <c r="J33" s="31">
        <f t="shared" si="6"/>
        <v>25900</v>
      </c>
      <c r="K33" s="30">
        <f t="shared" si="6"/>
        <v>25400</v>
      </c>
      <c r="L33" s="29">
        <f t="shared" si="6"/>
        <v>24270</v>
      </c>
      <c r="M33" s="28">
        <f t="shared" si="6"/>
        <v>1.3321000000000001</v>
      </c>
      <c r="N33" s="27">
        <f t="shared" si="6"/>
        <v>1.1084000000000001</v>
      </c>
      <c r="O33" s="26">
        <f t="shared" si="6"/>
        <v>153.77000000000001</v>
      </c>
      <c r="P33" s="25">
        <f t="shared" si="6"/>
        <v>18737.451737451738</v>
      </c>
      <c r="Q33" s="25">
        <f t="shared" si="6"/>
        <v>18764.478764478765</v>
      </c>
      <c r="R33" s="25">
        <f t="shared" si="6"/>
        <v>22528.799702712746</v>
      </c>
      <c r="S33" s="24">
        <f t="shared" si="6"/>
        <v>1.3318000000000001</v>
      </c>
    </row>
    <row r="34" spans="2:19" s="5" customFormat="1" ht="13.5" thickBot="1" x14ac:dyDescent="0.25">
      <c r="B34" s="23" t="s">
        <v>13</v>
      </c>
      <c r="C34" s="22">
        <f t="shared" ref="C34:S34" si="7">MIN(C9:C31)</f>
        <v>23660</v>
      </c>
      <c r="D34" s="21">
        <f t="shared" si="7"/>
        <v>24160</v>
      </c>
      <c r="E34" s="20">
        <f t="shared" si="7"/>
        <v>23910</v>
      </c>
      <c r="F34" s="22">
        <f t="shared" si="7"/>
        <v>23800</v>
      </c>
      <c r="G34" s="21">
        <f t="shared" si="7"/>
        <v>24300</v>
      </c>
      <c r="H34" s="20">
        <f t="shared" si="7"/>
        <v>24050</v>
      </c>
      <c r="I34" s="22">
        <f t="shared" si="7"/>
        <v>24900</v>
      </c>
      <c r="J34" s="21">
        <f t="shared" si="7"/>
        <v>25900</v>
      </c>
      <c r="K34" s="20">
        <f t="shared" si="7"/>
        <v>25400</v>
      </c>
      <c r="L34" s="19">
        <f t="shared" si="7"/>
        <v>24160</v>
      </c>
      <c r="M34" s="18">
        <f t="shared" si="7"/>
        <v>1.2949999999999999</v>
      </c>
      <c r="N34" s="17">
        <f t="shared" si="7"/>
        <v>1.0764</v>
      </c>
      <c r="O34" s="16">
        <f t="shared" si="7"/>
        <v>143.76</v>
      </c>
      <c r="P34" s="15">
        <f t="shared" si="7"/>
        <v>18136.776518279406</v>
      </c>
      <c r="Q34" s="15">
        <f t="shared" si="7"/>
        <v>18241.873733203211</v>
      </c>
      <c r="R34" s="15">
        <f t="shared" si="7"/>
        <v>21797.185131721399</v>
      </c>
      <c r="S34" s="14">
        <f t="shared" si="7"/>
        <v>1.2948</v>
      </c>
    </row>
    <row r="36" spans="2:19" x14ac:dyDescent="0.2">
      <c r="B36" s="7" t="s">
        <v>14</v>
      </c>
      <c r="C36" s="9"/>
      <c r="D36" s="9"/>
      <c r="E36" s="8"/>
      <c r="F36" s="9"/>
      <c r="G36" s="9"/>
      <c r="H36" s="8"/>
      <c r="I36" s="9"/>
      <c r="J36" s="9"/>
      <c r="K36" s="8"/>
      <c r="L36" s="9"/>
      <c r="M36" s="9"/>
      <c r="N36" s="8"/>
    </row>
    <row r="37" spans="2:19" x14ac:dyDescent="0.2">
      <c r="B37" s="7" t="s">
        <v>15</v>
      </c>
      <c r="C37" s="9"/>
      <c r="D37" s="9"/>
      <c r="E37" s="8"/>
      <c r="F37" s="9"/>
      <c r="G37" s="9"/>
      <c r="H37" s="8"/>
      <c r="I37" s="9"/>
      <c r="J37" s="9"/>
      <c r="K37" s="8"/>
      <c r="L37" s="9"/>
      <c r="M37" s="9"/>
      <c r="N37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Copper</vt:lpstr>
      <vt:lpstr>Aluminium Alloy</vt:lpstr>
      <vt:lpstr>NA Alloy</vt:lpstr>
      <vt:lpstr>Primary Aluminium</vt:lpstr>
      <vt:lpstr>Zinc</vt:lpstr>
      <vt:lpstr>Lead</vt:lpstr>
      <vt:lpstr>Tin</vt:lpstr>
      <vt:lpstr>Nickel</vt:lpstr>
      <vt:lpstr>Cobalt</vt:lpstr>
      <vt:lpstr>ABR</vt:lpstr>
      <vt:lpstr>ABR Avg</vt:lpstr>
      <vt:lpstr>Averages Inc. Euro 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LMEprice Averages Export for Global Steel</dc:title>
  <dc:creator>kiran.kaur</dc:creator>
  <cp:lastModifiedBy>Grace Cogley</cp:lastModifiedBy>
  <cp:lastPrinted>2011-08-25T10:07:39Z</cp:lastPrinted>
  <dcterms:created xsi:type="dcterms:W3CDTF">2012-05-31T12:49:12Z</dcterms:created>
  <dcterms:modified xsi:type="dcterms:W3CDTF">2024-10-31T13:40:14Z</dcterms:modified>
</cp:coreProperties>
</file>