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radingOperations\LMEPrice\Monthly Averages\Prices by Month\2024\"/>
    </mc:Choice>
  </mc:AlternateContent>
  <xr:revisionPtr revIDLastSave="0" documentId="8_{D5FCAFB3-6E83-4DB8-BA48-5FEA6F18F022}" xr6:coauthVersionLast="47" xr6:coauthVersionMax="47" xr10:uidLastSave="{00000000-0000-0000-0000-000000000000}"/>
  <bookViews>
    <workbookView xWindow="38280" yWindow="-255" windowWidth="38640" windowHeight="21240" tabRatio="993" activeTab="8" xr2:uid="{00000000-000D-0000-FFFF-FFFF00000000}"/>
  </bookViews>
  <sheets>
    <sheet name="Copper" sheetId="1" r:id="rId1"/>
    <sheet name="Aluminium Alloy" sheetId="2" r:id="rId2"/>
    <sheet name="NA Alloy" sheetId="3" r:id="rId3"/>
    <sheet name="Primary Aluminium" sheetId="4" r:id="rId4"/>
    <sheet name="Zinc" sheetId="5" r:id="rId5"/>
    <sheet name="Lead" sheetId="6" r:id="rId6"/>
    <sheet name="Tin" sheetId="7" r:id="rId7"/>
    <sheet name="Nickel" sheetId="8" r:id="rId8"/>
    <sheet name="Cobalt" sheetId="10" r:id="rId9"/>
    <sheet name="ABR" sheetId="12" r:id="rId10"/>
    <sheet name="ABR Avg" sheetId="13" r:id="rId11"/>
    <sheet name="Averages Inc. Euro Eq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3" l="1"/>
  <c r="C18" i="13"/>
  <c r="C17" i="13"/>
  <c r="E11" i="13"/>
  <c r="D11" i="13"/>
  <c r="C11" i="13"/>
  <c r="J31" i="12"/>
  <c r="G31" i="12"/>
  <c r="D31" i="12"/>
  <c r="J30" i="12"/>
  <c r="G30" i="12"/>
  <c r="D30" i="12"/>
  <c r="J29" i="12"/>
  <c r="G29" i="12"/>
  <c r="D29" i="12"/>
  <c r="I28" i="12"/>
  <c r="F28" i="12"/>
  <c r="I27" i="12"/>
  <c r="F27" i="12"/>
  <c r="I26" i="12"/>
  <c r="F26" i="12"/>
  <c r="I25" i="12"/>
  <c r="F25" i="12"/>
  <c r="I24" i="12"/>
  <c r="F24" i="12"/>
  <c r="I23" i="12"/>
  <c r="F23" i="12"/>
  <c r="I22" i="12"/>
  <c r="F22" i="12"/>
  <c r="I21" i="12"/>
  <c r="F21" i="12"/>
  <c r="I20" i="12"/>
  <c r="F20" i="12"/>
  <c r="I19" i="12"/>
  <c r="F19" i="12"/>
  <c r="I18" i="12"/>
  <c r="F18" i="12"/>
  <c r="I17" i="12"/>
  <c r="F17" i="12"/>
  <c r="I16" i="12"/>
  <c r="F16" i="12"/>
  <c r="I15" i="12"/>
  <c r="F15" i="12"/>
  <c r="I14" i="12"/>
  <c r="F14" i="12"/>
  <c r="I13" i="12"/>
  <c r="F13" i="12"/>
  <c r="I12" i="12"/>
  <c r="F12" i="12"/>
  <c r="I11" i="12"/>
  <c r="F11" i="12"/>
  <c r="I10" i="12"/>
  <c r="F10" i="12"/>
  <c r="I9" i="12"/>
  <c r="F9" i="12"/>
  <c r="I8" i="12"/>
  <c r="F8" i="12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R29" i="10"/>
  <c r="K29" i="10"/>
  <c r="H29" i="10"/>
  <c r="E29" i="10"/>
  <c r="R28" i="10"/>
  <c r="K28" i="10"/>
  <c r="H28" i="10"/>
  <c r="E28" i="10"/>
  <c r="R27" i="10"/>
  <c r="K27" i="10"/>
  <c r="H27" i="10"/>
  <c r="E27" i="10"/>
  <c r="R26" i="10"/>
  <c r="K26" i="10"/>
  <c r="H26" i="10"/>
  <c r="E26" i="10"/>
  <c r="R25" i="10"/>
  <c r="K25" i="10"/>
  <c r="H25" i="10"/>
  <c r="E25" i="10"/>
  <c r="R24" i="10"/>
  <c r="K24" i="10"/>
  <c r="H24" i="10"/>
  <c r="E24" i="10"/>
  <c r="R23" i="10"/>
  <c r="K23" i="10"/>
  <c r="H23" i="10"/>
  <c r="E23" i="10"/>
  <c r="R22" i="10"/>
  <c r="K22" i="10"/>
  <c r="H22" i="10"/>
  <c r="E22" i="10"/>
  <c r="R21" i="10"/>
  <c r="K21" i="10"/>
  <c r="H21" i="10"/>
  <c r="E21" i="10"/>
  <c r="R20" i="10"/>
  <c r="K20" i="10"/>
  <c r="H20" i="10"/>
  <c r="E20" i="10"/>
  <c r="R19" i="10"/>
  <c r="K19" i="10"/>
  <c r="H19" i="10"/>
  <c r="E19" i="10"/>
  <c r="R18" i="10"/>
  <c r="K18" i="10"/>
  <c r="H18" i="10"/>
  <c r="E18" i="10"/>
  <c r="R17" i="10"/>
  <c r="K17" i="10"/>
  <c r="H17" i="10"/>
  <c r="E17" i="10"/>
  <c r="R16" i="10"/>
  <c r="K16" i="10"/>
  <c r="H16" i="10"/>
  <c r="E16" i="10"/>
  <c r="R15" i="10"/>
  <c r="K15" i="10"/>
  <c r="H15" i="10"/>
  <c r="E15" i="10"/>
  <c r="R14" i="10"/>
  <c r="K14" i="10"/>
  <c r="H14" i="10"/>
  <c r="E14" i="10"/>
  <c r="R13" i="10"/>
  <c r="K13" i="10"/>
  <c r="H13" i="10"/>
  <c r="E13" i="10"/>
  <c r="R12" i="10"/>
  <c r="K12" i="10"/>
  <c r="H12" i="10"/>
  <c r="E12" i="10"/>
  <c r="R11" i="10"/>
  <c r="K11" i="10"/>
  <c r="H11" i="10"/>
  <c r="E11" i="10"/>
  <c r="R10" i="10"/>
  <c r="K10" i="10"/>
  <c r="H10" i="10"/>
  <c r="E10" i="10"/>
  <c r="R9" i="10"/>
  <c r="K9" i="10"/>
  <c r="H9" i="10"/>
  <c r="E9" i="10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X29" i="8"/>
  <c r="Q29" i="8"/>
  <c r="N29" i="8"/>
  <c r="K29" i="8"/>
  <c r="H29" i="8"/>
  <c r="E29" i="8"/>
  <c r="X28" i="8"/>
  <c r="Q28" i="8"/>
  <c r="N28" i="8"/>
  <c r="K28" i="8"/>
  <c r="H28" i="8"/>
  <c r="E28" i="8"/>
  <c r="X27" i="8"/>
  <c r="Q27" i="8"/>
  <c r="N27" i="8"/>
  <c r="K27" i="8"/>
  <c r="H27" i="8"/>
  <c r="E27" i="8"/>
  <c r="X26" i="8"/>
  <c r="Q26" i="8"/>
  <c r="N26" i="8"/>
  <c r="K26" i="8"/>
  <c r="H26" i="8"/>
  <c r="E26" i="8"/>
  <c r="X25" i="8"/>
  <c r="Q25" i="8"/>
  <c r="N25" i="8"/>
  <c r="K25" i="8"/>
  <c r="H25" i="8"/>
  <c r="E25" i="8"/>
  <c r="X24" i="8"/>
  <c r="Q24" i="8"/>
  <c r="N24" i="8"/>
  <c r="K24" i="8"/>
  <c r="H24" i="8"/>
  <c r="E24" i="8"/>
  <c r="X23" i="8"/>
  <c r="Q23" i="8"/>
  <c r="N23" i="8"/>
  <c r="K23" i="8"/>
  <c r="H23" i="8"/>
  <c r="E23" i="8"/>
  <c r="X22" i="8"/>
  <c r="Q22" i="8"/>
  <c r="N22" i="8"/>
  <c r="K22" i="8"/>
  <c r="H22" i="8"/>
  <c r="E22" i="8"/>
  <c r="X21" i="8"/>
  <c r="Q21" i="8"/>
  <c r="N21" i="8"/>
  <c r="K21" i="8"/>
  <c r="H21" i="8"/>
  <c r="E21" i="8"/>
  <c r="X20" i="8"/>
  <c r="Q20" i="8"/>
  <c r="N20" i="8"/>
  <c r="K20" i="8"/>
  <c r="H20" i="8"/>
  <c r="E20" i="8"/>
  <c r="X19" i="8"/>
  <c r="Q19" i="8"/>
  <c r="N19" i="8"/>
  <c r="K19" i="8"/>
  <c r="H19" i="8"/>
  <c r="E19" i="8"/>
  <c r="X18" i="8"/>
  <c r="Q18" i="8"/>
  <c r="N18" i="8"/>
  <c r="K18" i="8"/>
  <c r="H18" i="8"/>
  <c r="E18" i="8"/>
  <c r="X17" i="8"/>
  <c r="Q17" i="8"/>
  <c r="N17" i="8"/>
  <c r="K17" i="8"/>
  <c r="H17" i="8"/>
  <c r="E17" i="8"/>
  <c r="X16" i="8"/>
  <c r="Q16" i="8"/>
  <c r="N16" i="8"/>
  <c r="K16" i="8"/>
  <c r="H16" i="8"/>
  <c r="E16" i="8"/>
  <c r="X15" i="8"/>
  <c r="Q15" i="8"/>
  <c r="N15" i="8"/>
  <c r="K15" i="8"/>
  <c r="H15" i="8"/>
  <c r="E15" i="8"/>
  <c r="X14" i="8"/>
  <c r="Q14" i="8"/>
  <c r="N14" i="8"/>
  <c r="K14" i="8"/>
  <c r="H14" i="8"/>
  <c r="E14" i="8"/>
  <c r="X13" i="8"/>
  <c r="Q13" i="8"/>
  <c r="N13" i="8"/>
  <c r="K13" i="8"/>
  <c r="H13" i="8"/>
  <c r="E13" i="8"/>
  <c r="X12" i="8"/>
  <c r="Q12" i="8"/>
  <c r="N12" i="8"/>
  <c r="K12" i="8"/>
  <c r="H12" i="8"/>
  <c r="E12" i="8"/>
  <c r="X11" i="8"/>
  <c r="Q11" i="8"/>
  <c r="N11" i="8"/>
  <c r="K11" i="8"/>
  <c r="H11" i="8"/>
  <c r="E11" i="8"/>
  <c r="X10" i="8"/>
  <c r="Q10" i="8"/>
  <c r="N10" i="8"/>
  <c r="K10" i="8"/>
  <c r="H10" i="8"/>
  <c r="E10" i="8"/>
  <c r="X9" i="8"/>
  <c r="Q9" i="8"/>
  <c r="N9" i="8"/>
  <c r="K9" i="8"/>
  <c r="H9" i="8"/>
  <c r="E9" i="8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R29" i="7"/>
  <c r="K29" i="7"/>
  <c r="H29" i="7"/>
  <c r="E29" i="7"/>
  <c r="R28" i="7"/>
  <c r="K28" i="7"/>
  <c r="H28" i="7"/>
  <c r="E28" i="7"/>
  <c r="R27" i="7"/>
  <c r="K27" i="7"/>
  <c r="H27" i="7"/>
  <c r="E27" i="7"/>
  <c r="R26" i="7"/>
  <c r="K26" i="7"/>
  <c r="H26" i="7"/>
  <c r="E26" i="7"/>
  <c r="R25" i="7"/>
  <c r="K25" i="7"/>
  <c r="H25" i="7"/>
  <c r="E25" i="7"/>
  <c r="R24" i="7"/>
  <c r="K24" i="7"/>
  <c r="H24" i="7"/>
  <c r="E24" i="7"/>
  <c r="R23" i="7"/>
  <c r="K23" i="7"/>
  <c r="H23" i="7"/>
  <c r="E23" i="7"/>
  <c r="R22" i="7"/>
  <c r="K22" i="7"/>
  <c r="H22" i="7"/>
  <c r="E22" i="7"/>
  <c r="R21" i="7"/>
  <c r="K21" i="7"/>
  <c r="H21" i="7"/>
  <c r="E21" i="7"/>
  <c r="R20" i="7"/>
  <c r="K20" i="7"/>
  <c r="H20" i="7"/>
  <c r="E20" i="7"/>
  <c r="R19" i="7"/>
  <c r="K19" i="7"/>
  <c r="H19" i="7"/>
  <c r="E19" i="7"/>
  <c r="R18" i="7"/>
  <c r="K18" i="7"/>
  <c r="H18" i="7"/>
  <c r="E18" i="7"/>
  <c r="R17" i="7"/>
  <c r="K17" i="7"/>
  <c r="H17" i="7"/>
  <c r="E17" i="7"/>
  <c r="R16" i="7"/>
  <c r="K16" i="7"/>
  <c r="H16" i="7"/>
  <c r="E16" i="7"/>
  <c r="R15" i="7"/>
  <c r="K15" i="7"/>
  <c r="H15" i="7"/>
  <c r="E15" i="7"/>
  <c r="R14" i="7"/>
  <c r="K14" i="7"/>
  <c r="H14" i="7"/>
  <c r="E14" i="7"/>
  <c r="R13" i="7"/>
  <c r="K13" i="7"/>
  <c r="H13" i="7"/>
  <c r="E13" i="7"/>
  <c r="R12" i="7"/>
  <c r="K12" i="7"/>
  <c r="H12" i="7"/>
  <c r="E12" i="7"/>
  <c r="R11" i="7"/>
  <c r="K11" i="7"/>
  <c r="H11" i="7"/>
  <c r="E11" i="7"/>
  <c r="R10" i="7"/>
  <c r="K10" i="7"/>
  <c r="H10" i="7"/>
  <c r="E10" i="7"/>
  <c r="R9" i="7"/>
  <c r="K9" i="7"/>
  <c r="H9" i="7"/>
  <c r="E9" i="7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X29" i="6"/>
  <c r="Q29" i="6"/>
  <c r="N29" i="6"/>
  <c r="K29" i="6"/>
  <c r="H29" i="6"/>
  <c r="E29" i="6"/>
  <c r="X28" i="6"/>
  <c r="Q28" i="6"/>
  <c r="N28" i="6"/>
  <c r="K28" i="6"/>
  <c r="H28" i="6"/>
  <c r="E28" i="6"/>
  <c r="X27" i="6"/>
  <c r="Q27" i="6"/>
  <c r="N27" i="6"/>
  <c r="K27" i="6"/>
  <c r="H27" i="6"/>
  <c r="E27" i="6"/>
  <c r="X26" i="6"/>
  <c r="Q26" i="6"/>
  <c r="N26" i="6"/>
  <c r="K26" i="6"/>
  <c r="H26" i="6"/>
  <c r="E26" i="6"/>
  <c r="X25" i="6"/>
  <c r="Q25" i="6"/>
  <c r="N25" i="6"/>
  <c r="K25" i="6"/>
  <c r="H25" i="6"/>
  <c r="E25" i="6"/>
  <c r="X24" i="6"/>
  <c r="Q24" i="6"/>
  <c r="N24" i="6"/>
  <c r="K24" i="6"/>
  <c r="H24" i="6"/>
  <c r="E24" i="6"/>
  <c r="X23" i="6"/>
  <c r="Q23" i="6"/>
  <c r="N23" i="6"/>
  <c r="K23" i="6"/>
  <c r="H23" i="6"/>
  <c r="E23" i="6"/>
  <c r="X22" i="6"/>
  <c r="Q22" i="6"/>
  <c r="N22" i="6"/>
  <c r="K22" i="6"/>
  <c r="H22" i="6"/>
  <c r="E22" i="6"/>
  <c r="X21" i="6"/>
  <c r="Q21" i="6"/>
  <c r="N21" i="6"/>
  <c r="K21" i="6"/>
  <c r="H21" i="6"/>
  <c r="E21" i="6"/>
  <c r="X20" i="6"/>
  <c r="Q20" i="6"/>
  <c r="N20" i="6"/>
  <c r="K20" i="6"/>
  <c r="H20" i="6"/>
  <c r="E20" i="6"/>
  <c r="X19" i="6"/>
  <c r="Q19" i="6"/>
  <c r="N19" i="6"/>
  <c r="K19" i="6"/>
  <c r="H19" i="6"/>
  <c r="E19" i="6"/>
  <c r="X18" i="6"/>
  <c r="Q18" i="6"/>
  <c r="N18" i="6"/>
  <c r="K18" i="6"/>
  <c r="H18" i="6"/>
  <c r="E18" i="6"/>
  <c r="X17" i="6"/>
  <c r="Q17" i="6"/>
  <c r="N17" i="6"/>
  <c r="K17" i="6"/>
  <c r="H17" i="6"/>
  <c r="E17" i="6"/>
  <c r="X16" i="6"/>
  <c r="Q16" i="6"/>
  <c r="N16" i="6"/>
  <c r="K16" i="6"/>
  <c r="H16" i="6"/>
  <c r="E16" i="6"/>
  <c r="X15" i="6"/>
  <c r="Q15" i="6"/>
  <c r="N15" i="6"/>
  <c r="K15" i="6"/>
  <c r="H15" i="6"/>
  <c r="E15" i="6"/>
  <c r="X14" i="6"/>
  <c r="Q14" i="6"/>
  <c r="N14" i="6"/>
  <c r="K14" i="6"/>
  <c r="H14" i="6"/>
  <c r="E14" i="6"/>
  <c r="X13" i="6"/>
  <c r="Q13" i="6"/>
  <c r="N13" i="6"/>
  <c r="K13" i="6"/>
  <c r="H13" i="6"/>
  <c r="E13" i="6"/>
  <c r="X12" i="6"/>
  <c r="Q12" i="6"/>
  <c r="N12" i="6"/>
  <c r="K12" i="6"/>
  <c r="H12" i="6"/>
  <c r="E12" i="6"/>
  <c r="X11" i="6"/>
  <c r="Q11" i="6"/>
  <c r="N11" i="6"/>
  <c r="K11" i="6"/>
  <c r="H11" i="6"/>
  <c r="E11" i="6"/>
  <c r="X10" i="6"/>
  <c r="Q10" i="6"/>
  <c r="N10" i="6"/>
  <c r="K10" i="6"/>
  <c r="H10" i="6"/>
  <c r="E10" i="6"/>
  <c r="X9" i="6"/>
  <c r="Q9" i="6"/>
  <c r="N9" i="6"/>
  <c r="K9" i="6"/>
  <c r="H9" i="6"/>
  <c r="E9" i="6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X29" i="5"/>
  <c r="Q29" i="5"/>
  <c r="N29" i="5"/>
  <c r="K29" i="5"/>
  <c r="H29" i="5"/>
  <c r="E29" i="5"/>
  <c r="X28" i="5"/>
  <c r="Q28" i="5"/>
  <c r="N28" i="5"/>
  <c r="K28" i="5"/>
  <c r="H28" i="5"/>
  <c r="E28" i="5"/>
  <c r="X27" i="5"/>
  <c r="Q27" i="5"/>
  <c r="N27" i="5"/>
  <c r="K27" i="5"/>
  <c r="H27" i="5"/>
  <c r="E27" i="5"/>
  <c r="X26" i="5"/>
  <c r="Q26" i="5"/>
  <c r="N26" i="5"/>
  <c r="K26" i="5"/>
  <c r="H26" i="5"/>
  <c r="E26" i="5"/>
  <c r="X25" i="5"/>
  <c r="Q25" i="5"/>
  <c r="N25" i="5"/>
  <c r="K25" i="5"/>
  <c r="H25" i="5"/>
  <c r="E25" i="5"/>
  <c r="X24" i="5"/>
  <c r="Q24" i="5"/>
  <c r="N24" i="5"/>
  <c r="K24" i="5"/>
  <c r="H24" i="5"/>
  <c r="E24" i="5"/>
  <c r="X23" i="5"/>
  <c r="Q23" i="5"/>
  <c r="N23" i="5"/>
  <c r="K23" i="5"/>
  <c r="H23" i="5"/>
  <c r="E23" i="5"/>
  <c r="X22" i="5"/>
  <c r="Q22" i="5"/>
  <c r="N22" i="5"/>
  <c r="K22" i="5"/>
  <c r="H22" i="5"/>
  <c r="E22" i="5"/>
  <c r="X21" i="5"/>
  <c r="Q21" i="5"/>
  <c r="N21" i="5"/>
  <c r="K21" i="5"/>
  <c r="H21" i="5"/>
  <c r="E21" i="5"/>
  <c r="X20" i="5"/>
  <c r="Q20" i="5"/>
  <c r="N20" i="5"/>
  <c r="K20" i="5"/>
  <c r="H20" i="5"/>
  <c r="E20" i="5"/>
  <c r="X19" i="5"/>
  <c r="Q19" i="5"/>
  <c r="N19" i="5"/>
  <c r="K19" i="5"/>
  <c r="H19" i="5"/>
  <c r="E19" i="5"/>
  <c r="X18" i="5"/>
  <c r="Q18" i="5"/>
  <c r="N18" i="5"/>
  <c r="K18" i="5"/>
  <c r="H18" i="5"/>
  <c r="E18" i="5"/>
  <c r="X17" i="5"/>
  <c r="Q17" i="5"/>
  <c r="N17" i="5"/>
  <c r="K17" i="5"/>
  <c r="H17" i="5"/>
  <c r="E17" i="5"/>
  <c r="X16" i="5"/>
  <c r="Q16" i="5"/>
  <c r="N16" i="5"/>
  <c r="K16" i="5"/>
  <c r="H16" i="5"/>
  <c r="E16" i="5"/>
  <c r="X15" i="5"/>
  <c r="Q15" i="5"/>
  <c r="N15" i="5"/>
  <c r="K15" i="5"/>
  <c r="H15" i="5"/>
  <c r="E15" i="5"/>
  <c r="X14" i="5"/>
  <c r="Q14" i="5"/>
  <c r="N14" i="5"/>
  <c r="K14" i="5"/>
  <c r="H14" i="5"/>
  <c r="E14" i="5"/>
  <c r="X13" i="5"/>
  <c r="Q13" i="5"/>
  <c r="N13" i="5"/>
  <c r="K13" i="5"/>
  <c r="H13" i="5"/>
  <c r="E13" i="5"/>
  <c r="X12" i="5"/>
  <c r="Q12" i="5"/>
  <c r="N12" i="5"/>
  <c r="K12" i="5"/>
  <c r="H12" i="5"/>
  <c r="E12" i="5"/>
  <c r="X11" i="5"/>
  <c r="Q11" i="5"/>
  <c r="N11" i="5"/>
  <c r="K11" i="5"/>
  <c r="H11" i="5"/>
  <c r="E11" i="5"/>
  <c r="X10" i="5"/>
  <c r="Q10" i="5"/>
  <c r="N10" i="5"/>
  <c r="K10" i="5"/>
  <c r="H10" i="5"/>
  <c r="E10" i="5"/>
  <c r="X9" i="5"/>
  <c r="Q9" i="5"/>
  <c r="N9" i="5"/>
  <c r="K9" i="5"/>
  <c r="H9" i="5"/>
  <c r="E9" i="5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X29" i="4"/>
  <c r="Q29" i="4"/>
  <c r="N29" i="4"/>
  <c r="K29" i="4"/>
  <c r="H29" i="4"/>
  <c r="E29" i="4"/>
  <c r="X28" i="4"/>
  <c r="Q28" i="4"/>
  <c r="N28" i="4"/>
  <c r="K28" i="4"/>
  <c r="H28" i="4"/>
  <c r="E28" i="4"/>
  <c r="X27" i="4"/>
  <c r="Q27" i="4"/>
  <c r="N27" i="4"/>
  <c r="K27" i="4"/>
  <c r="H27" i="4"/>
  <c r="E27" i="4"/>
  <c r="X26" i="4"/>
  <c r="Q26" i="4"/>
  <c r="N26" i="4"/>
  <c r="K26" i="4"/>
  <c r="H26" i="4"/>
  <c r="E26" i="4"/>
  <c r="X25" i="4"/>
  <c r="Q25" i="4"/>
  <c r="N25" i="4"/>
  <c r="K25" i="4"/>
  <c r="H25" i="4"/>
  <c r="E25" i="4"/>
  <c r="X24" i="4"/>
  <c r="Q24" i="4"/>
  <c r="N24" i="4"/>
  <c r="K24" i="4"/>
  <c r="H24" i="4"/>
  <c r="E24" i="4"/>
  <c r="X23" i="4"/>
  <c r="Q23" i="4"/>
  <c r="N23" i="4"/>
  <c r="K23" i="4"/>
  <c r="H23" i="4"/>
  <c r="E23" i="4"/>
  <c r="X22" i="4"/>
  <c r="Q22" i="4"/>
  <c r="N22" i="4"/>
  <c r="K22" i="4"/>
  <c r="H22" i="4"/>
  <c r="E22" i="4"/>
  <c r="X21" i="4"/>
  <c r="Q21" i="4"/>
  <c r="N21" i="4"/>
  <c r="K21" i="4"/>
  <c r="H21" i="4"/>
  <c r="E21" i="4"/>
  <c r="X20" i="4"/>
  <c r="Q20" i="4"/>
  <c r="N20" i="4"/>
  <c r="K20" i="4"/>
  <c r="H20" i="4"/>
  <c r="E20" i="4"/>
  <c r="X19" i="4"/>
  <c r="Q19" i="4"/>
  <c r="N19" i="4"/>
  <c r="K19" i="4"/>
  <c r="H19" i="4"/>
  <c r="E19" i="4"/>
  <c r="X18" i="4"/>
  <c r="Q18" i="4"/>
  <c r="N18" i="4"/>
  <c r="K18" i="4"/>
  <c r="H18" i="4"/>
  <c r="E18" i="4"/>
  <c r="X17" i="4"/>
  <c r="Q17" i="4"/>
  <c r="N17" i="4"/>
  <c r="K17" i="4"/>
  <c r="H17" i="4"/>
  <c r="E17" i="4"/>
  <c r="X16" i="4"/>
  <c r="Q16" i="4"/>
  <c r="N16" i="4"/>
  <c r="K16" i="4"/>
  <c r="H16" i="4"/>
  <c r="E16" i="4"/>
  <c r="X15" i="4"/>
  <c r="Q15" i="4"/>
  <c r="N15" i="4"/>
  <c r="K15" i="4"/>
  <c r="H15" i="4"/>
  <c r="E15" i="4"/>
  <c r="X14" i="4"/>
  <c r="Q14" i="4"/>
  <c r="N14" i="4"/>
  <c r="K14" i="4"/>
  <c r="H14" i="4"/>
  <c r="E14" i="4"/>
  <c r="X13" i="4"/>
  <c r="Q13" i="4"/>
  <c r="N13" i="4"/>
  <c r="K13" i="4"/>
  <c r="H13" i="4"/>
  <c r="E13" i="4"/>
  <c r="X12" i="4"/>
  <c r="Q12" i="4"/>
  <c r="N12" i="4"/>
  <c r="K12" i="4"/>
  <c r="H12" i="4"/>
  <c r="E12" i="4"/>
  <c r="X11" i="4"/>
  <c r="Q11" i="4"/>
  <c r="N11" i="4"/>
  <c r="K11" i="4"/>
  <c r="H11" i="4"/>
  <c r="E11" i="4"/>
  <c r="X10" i="4"/>
  <c r="Q10" i="4"/>
  <c r="N10" i="4"/>
  <c r="K10" i="4"/>
  <c r="H10" i="4"/>
  <c r="E10" i="4"/>
  <c r="X9" i="4"/>
  <c r="Q9" i="4"/>
  <c r="N9" i="4"/>
  <c r="K9" i="4"/>
  <c r="H9" i="4"/>
  <c r="E9" i="4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R29" i="3"/>
  <c r="K29" i="3"/>
  <c r="H29" i="3"/>
  <c r="E29" i="3"/>
  <c r="R28" i="3"/>
  <c r="K28" i="3"/>
  <c r="H28" i="3"/>
  <c r="E28" i="3"/>
  <c r="R27" i="3"/>
  <c r="K27" i="3"/>
  <c r="H27" i="3"/>
  <c r="E27" i="3"/>
  <c r="R26" i="3"/>
  <c r="K26" i="3"/>
  <c r="H26" i="3"/>
  <c r="E26" i="3"/>
  <c r="R25" i="3"/>
  <c r="K25" i="3"/>
  <c r="H25" i="3"/>
  <c r="E25" i="3"/>
  <c r="R24" i="3"/>
  <c r="K24" i="3"/>
  <c r="H24" i="3"/>
  <c r="E24" i="3"/>
  <c r="R23" i="3"/>
  <c r="K23" i="3"/>
  <c r="H23" i="3"/>
  <c r="E23" i="3"/>
  <c r="R22" i="3"/>
  <c r="K22" i="3"/>
  <c r="H22" i="3"/>
  <c r="E22" i="3"/>
  <c r="R21" i="3"/>
  <c r="K21" i="3"/>
  <c r="H21" i="3"/>
  <c r="E21" i="3"/>
  <c r="R20" i="3"/>
  <c r="K20" i="3"/>
  <c r="H20" i="3"/>
  <c r="E20" i="3"/>
  <c r="R19" i="3"/>
  <c r="K19" i="3"/>
  <c r="H19" i="3"/>
  <c r="E19" i="3"/>
  <c r="R18" i="3"/>
  <c r="K18" i="3"/>
  <c r="H18" i="3"/>
  <c r="E18" i="3"/>
  <c r="R17" i="3"/>
  <c r="K17" i="3"/>
  <c r="H17" i="3"/>
  <c r="E17" i="3"/>
  <c r="R16" i="3"/>
  <c r="K16" i="3"/>
  <c r="H16" i="3"/>
  <c r="E16" i="3"/>
  <c r="R15" i="3"/>
  <c r="K15" i="3"/>
  <c r="H15" i="3"/>
  <c r="E15" i="3"/>
  <c r="R14" i="3"/>
  <c r="K14" i="3"/>
  <c r="H14" i="3"/>
  <c r="E14" i="3"/>
  <c r="R13" i="3"/>
  <c r="K13" i="3"/>
  <c r="H13" i="3"/>
  <c r="E13" i="3"/>
  <c r="R12" i="3"/>
  <c r="K12" i="3"/>
  <c r="H12" i="3"/>
  <c r="E12" i="3"/>
  <c r="R11" i="3"/>
  <c r="K11" i="3"/>
  <c r="H11" i="3"/>
  <c r="E11" i="3"/>
  <c r="R10" i="3"/>
  <c r="K10" i="3"/>
  <c r="H10" i="3"/>
  <c r="E10" i="3"/>
  <c r="R9" i="3"/>
  <c r="K9" i="3"/>
  <c r="H9" i="3"/>
  <c r="E9" i="3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R29" i="2"/>
  <c r="K29" i="2"/>
  <c r="H29" i="2"/>
  <c r="E29" i="2"/>
  <c r="R28" i="2"/>
  <c r="K28" i="2"/>
  <c r="H28" i="2"/>
  <c r="E28" i="2"/>
  <c r="R27" i="2"/>
  <c r="K27" i="2"/>
  <c r="H27" i="2"/>
  <c r="E27" i="2"/>
  <c r="R26" i="2"/>
  <c r="K26" i="2"/>
  <c r="H26" i="2"/>
  <c r="E26" i="2"/>
  <c r="R25" i="2"/>
  <c r="K25" i="2"/>
  <c r="H25" i="2"/>
  <c r="E25" i="2"/>
  <c r="R24" i="2"/>
  <c r="K24" i="2"/>
  <c r="H24" i="2"/>
  <c r="E24" i="2"/>
  <c r="R23" i="2"/>
  <c r="K23" i="2"/>
  <c r="H23" i="2"/>
  <c r="E23" i="2"/>
  <c r="R22" i="2"/>
  <c r="K22" i="2"/>
  <c r="H22" i="2"/>
  <c r="E22" i="2"/>
  <c r="R21" i="2"/>
  <c r="K21" i="2"/>
  <c r="H21" i="2"/>
  <c r="E21" i="2"/>
  <c r="R20" i="2"/>
  <c r="K20" i="2"/>
  <c r="H20" i="2"/>
  <c r="E20" i="2"/>
  <c r="R19" i="2"/>
  <c r="K19" i="2"/>
  <c r="H19" i="2"/>
  <c r="E19" i="2"/>
  <c r="R18" i="2"/>
  <c r="K18" i="2"/>
  <c r="H18" i="2"/>
  <c r="E18" i="2"/>
  <c r="R17" i="2"/>
  <c r="K17" i="2"/>
  <c r="H17" i="2"/>
  <c r="E17" i="2"/>
  <c r="R16" i="2"/>
  <c r="K16" i="2"/>
  <c r="H16" i="2"/>
  <c r="E16" i="2"/>
  <c r="R15" i="2"/>
  <c r="K15" i="2"/>
  <c r="H15" i="2"/>
  <c r="E15" i="2"/>
  <c r="R14" i="2"/>
  <c r="K14" i="2"/>
  <c r="H14" i="2"/>
  <c r="E14" i="2"/>
  <c r="R13" i="2"/>
  <c r="K13" i="2"/>
  <c r="H13" i="2"/>
  <c r="E13" i="2"/>
  <c r="R12" i="2"/>
  <c r="K12" i="2"/>
  <c r="H12" i="2"/>
  <c r="E12" i="2"/>
  <c r="R11" i="2"/>
  <c r="K11" i="2"/>
  <c r="H11" i="2"/>
  <c r="E11" i="2"/>
  <c r="R10" i="2"/>
  <c r="K10" i="2"/>
  <c r="H10" i="2"/>
  <c r="E10" i="2"/>
  <c r="R9" i="2"/>
  <c r="K9" i="2"/>
  <c r="H9" i="2"/>
  <c r="E9" i="2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X29" i="1"/>
  <c r="Q29" i="1"/>
  <c r="N29" i="1"/>
  <c r="K29" i="1"/>
  <c r="H29" i="1"/>
  <c r="E29" i="1"/>
  <c r="X28" i="1"/>
  <c r="Q28" i="1"/>
  <c r="N28" i="1"/>
  <c r="K28" i="1"/>
  <c r="H28" i="1"/>
  <c r="E28" i="1"/>
  <c r="X27" i="1"/>
  <c r="Q27" i="1"/>
  <c r="N27" i="1"/>
  <c r="K27" i="1"/>
  <c r="H27" i="1"/>
  <c r="E27" i="1"/>
  <c r="X26" i="1"/>
  <c r="Q26" i="1"/>
  <c r="N26" i="1"/>
  <c r="K26" i="1"/>
  <c r="H26" i="1"/>
  <c r="E26" i="1"/>
  <c r="X25" i="1"/>
  <c r="Q25" i="1"/>
  <c r="N25" i="1"/>
  <c r="K25" i="1"/>
  <c r="H25" i="1"/>
  <c r="E25" i="1"/>
  <c r="X24" i="1"/>
  <c r="Q24" i="1"/>
  <c r="N24" i="1"/>
  <c r="K24" i="1"/>
  <c r="H24" i="1"/>
  <c r="E24" i="1"/>
  <c r="X23" i="1"/>
  <c r="Q23" i="1"/>
  <c r="N23" i="1"/>
  <c r="K23" i="1"/>
  <c r="H23" i="1"/>
  <c r="E23" i="1"/>
  <c r="X22" i="1"/>
  <c r="Q22" i="1"/>
  <c r="N22" i="1"/>
  <c r="K22" i="1"/>
  <c r="H22" i="1"/>
  <c r="E22" i="1"/>
  <c r="X21" i="1"/>
  <c r="Q21" i="1"/>
  <c r="N21" i="1"/>
  <c r="K21" i="1"/>
  <c r="H21" i="1"/>
  <c r="E21" i="1"/>
  <c r="X20" i="1"/>
  <c r="Q20" i="1"/>
  <c r="N20" i="1"/>
  <c r="K20" i="1"/>
  <c r="H20" i="1"/>
  <c r="E20" i="1"/>
  <c r="X19" i="1"/>
  <c r="Q19" i="1"/>
  <c r="N19" i="1"/>
  <c r="K19" i="1"/>
  <c r="H19" i="1"/>
  <c r="E19" i="1"/>
  <c r="X18" i="1"/>
  <c r="Q18" i="1"/>
  <c r="N18" i="1"/>
  <c r="K18" i="1"/>
  <c r="H18" i="1"/>
  <c r="E18" i="1"/>
  <c r="X17" i="1"/>
  <c r="Q17" i="1"/>
  <c r="N17" i="1"/>
  <c r="K17" i="1"/>
  <c r="H17" i="1"/>
  <c r="E17" i="1"/>
  <c r="X16" i="1"/>
  <c r="Q16" i="1"/>
  <c r="N16" i="1"/>
  <c r="K16" i="1"/>
  <c r="H16" i="1"/>
  <c r="E16" i="1"/>
  <c r="X15" i="1"/>
  <c r="Q15" i="1"/>
  <c r="N15" i="1"/>
  <c r="K15" i="1"/>
  <c r="H15" i="1"/>
  <c r="E15" i="1"/>
  <c r="X14" i="1"/>
  <c r="Q14" i="1"/>
  <c r="N14" i="1"/>
  <c r="K14" i="1"/>
  <c r="H14" i="1"/>
  <c r="E14" i="1"/>
  <c r="X13" i="1"/>
  <c r="Q13" i="1"/>
  <c r="N13" i="1"/>
  <c r="K13" i="1"/>
  <c r="H13" i="1"/>
  <c r="E13" i="1"/>
  <c r="X12" i="1"/>
  <c r="Q12" i="1"/>
  <c r="N12" i="1"/>
  <c r="K12" i="1"/>
  <c r="H12" i="1"/>
  <c r="E12" i="1"/>
  <c r="X11" i="1"/>
  <c r="Q11" i="1"/>
  <c r="N11" i="1"/>
  <c r="K11" i="1"/>
  <c r="H11" i="1"/>
  <c r="E11" i="1"/>
  <c r="X10" i="1"/>
  <c r="Q10" i="1"/>
  <c r="N10" i="1"/>
  <c r="K10" i="1"/>
  <c r="H10" i="1"/>
  <c r="E10" i="1"/>
  <c r="X9" i="1"/>
  <c r="Q9" i="1"/>
  <c r="N9" i="1"/>
  <c r="K9" i="1"/>
  <c r="H9" i="1"/>
  <c r="E9" i="1"/>
</calcChain>
</file>

<file path=xl/sharedStrings.xml><?xml version="1.0" encoding="utf-8"?>
<sst xmlns="http://schemas.openxmlformats.org/spreadsheetml/2006/main" count="429" uniqueCount="99">
  <si>
    <t>CASH</t>
  </si>
  <si>
    <t>Mean</t>
  </si>
  <si>
    <t>3-MONTHS</t>
  </si>
  <si>
    <t>15-MONTHS</t>
  </si>
  <si>
    <t>SETTLEMENT</t>
  </si>
  <si>
    <t xml:space="preserve">    Sterling Equivalents</t>
  </si>
  <si>
    <t>BUYER</t>
  </si>
  <si>
    <t>SELLER</t>
  </si>
  <si>
    <t>Cash Seller's</t>
  </si>
  <si>
    <t>3mths Seller's</t>
  </si>
  <si>
    <t>Stg/$</t>
  </si>
  <si>
    <t>Average</t>
  </si>
  <si>
    <t>High</t>
  </si>
  <si>
    <t>Low</t>
  </si>
  <si>
    <t xml:space="preserve">Neither the LME nor any of its directors, officers or employees shall, except in the case of fraud or wilful neglect, be under any liability whatsoever either in </t>
  </si>
  <si>
    <t xml:space="preserve">contract or in tort in respect of any act or omission (including negligence) in relation to the preparation or publication of the data contained in the report </t>
  </si>
  <si>
    <t>EURO</t>
  </si>
  <si>
    <t>Yen</t>
  </si>
  <si>
    <t>Euro Equivalents</t>
  </si>
  <si>
    <t>LME DAILY OFFICIAL AND SETTLEMENT PRICES</t>
  </si>
  <si>
    <t>3MStg/$</t>
  </si>
  <si>
    <t xml:space="preserve">Exchange Rate </t>
  </si>
  <si>
    <t>DECEMBER 3</t>
  </si>
  <si>
    <t>DECEMBER 2</t>
  </si>
  <si>
    <t>DECEMBER 1</t>
  </si>
  <si>
    <t>LME NICKEL $USD/Tonne</t>
  </si>
  <si>
    <t>LME PRIMARY ALUMINIUM $USD/Tonne</t>
  </si>
  <si>
    <t>LME ZINC $USD/Tonne</t>
  </si>
  <si>
    <t>LME LEAD $USD/Tonne</t>
  </si>
  <si>
    <t>LME TIN $USD/Tonne</t>
  </si>
  <si>
    <t>LME NA ALLOY $USD/Tonne</t>
  </si>
  <si>
    <t>LME ALUMINIUM ALLOY $USD/Tonne</t>
  </si>
  <si>
    <t>LME COPPER $USD/Tonne</t>
  </si>
  <si>
    <t>LME COBALT $USD/Tonne</t>
  </si>
  <si>
    <t>TWAP - Trade weighted average price</t>
  </si>
  <si>
    <t>TWAP</t>
  </si>
  <si>
    <t xml:space="preserve"> LME ABR ZINC $USD/Tonne</t>
  </si>
  <si>
    <t xml:space="preserve"> LME ABR ALUMINIUM $USD/Tonne</t>
  </si>
  <si>
    <t xml:space="preserve"> LME ABR COPPER $USD/Tonne</t>
  </si>
  <si>
    <t>LME DAILY ASIAN BENCHMARK REFERENCE PRICES</t>
  </si>
  <si>
    <t>Market Operations</t>
  </si>
  <si>
    <t>Euro</t>
  </si>
  <si>
    <t xml:space="preserve">   Lead  3-months Seller:</t>
  </si>
  <si>
    <t>$/JY</t>
  </si>
  <si>
    <t xml:space="preserve">   Lead  Cash Seller &amp; Settlement:</t>
  </si>
  <si>
    <t xml:space="preserve">   Copper  3-months Seller:</t>
  </si>
  <si>
    <t xml:space="preserve">                    Exchange Rates  </t>
  </si>
  <si>
    <t xml:space="preserve">   Copper  Cash Seller &amp; Settlement:</t>
  </si>
  <si>
    <t xml:space="preserve">             Settlement Conversion</t>
  </si>
  <si>
    <t xml:space="preserve">  The following sterling equivalents have been calculated, on the basis of daily conversions: </t>
  </si>
  <si>
    <t>Nasaac</t>
  </si>
  <si>
    <t>SHG Zinc</t>
  </si>
  <si>
    <t>Tin</t>
  </si>
  <si>
    <t>Nickel</t>
  </si>
  <si>
    <t>Lead</t>
  </si>
  <si>
    <t>Copper</t>
  </si>
  <si>
    <t>Aluminium Alloy</t>
  </si>
  <si>
    <t>Primary Aluminium</t>
  </si>
  <si>
    <t>Conversion Rate</t>
  </si>
  <si>
    <t>Euro Settlement</t>
  </si>
  <si>
    <t>Metal</t>
  </si>
  <si>
    <t>LME AVERAGE SETTLEMENT PRICES IN EURO</t>
  </si>
  <si>
    <t>15-months Mean</t>
  </si>
  <si>
    <t>15-months Seller</t>
  </si>
  <si>
    <t>15-months Buyer</t>
  </si>
  <si>
    <t>December 3 Mean</t>
  </si>
  <si>
    <t>December 3 Seller</t>
  </si>
  <si>
    <t>December 3 Buyer</t>
  </si>
  <si>
    <t>December 2 Mean</t>
  </si>
  <si>
    <t>December 2 Seller</t>
  </si>
  <si>
    <t>December 1 Mean</t>
  </si>
  <si>
    <t>December 1 Seller</t>
  </si>
  <si>
    <t>December 1 Buyer</t>
  </si>
  <si>
    <t>3-months Mean</t>
  </si>
  <si>
    <t>3-months Seller</t>
  </si>
  <si>
    <t xml:space="preserve">Cash Mean  </t>
  </si>
  <si>
    <t xml:space="preserve"> &amp; Settlement</t>
  </si>
  <si>
    <t>Cash Seller</t>
  </si>
  <si>
    <t xml:space="preserve">Cash Buyer </t>
  </si>
  <si>
    <t>(dollars)</t>
  </si>
  <si>
    <t>Zinc</t>
  </si>
  <si>
    <t>Alloy</t>
  </si>
  <si>
    <t>Aluminium</t>
  </si>
  <si>
    <t>Molybdenum</t>
  </si>
  <si>
    <t xml:space="preserve">Cobalt </t>
  </si>
  <si>
    <t>Steel Billet</t>
  </si>
  <si>
    <t>NASAAC</t>
  </si>
  <si>
    <t>Special Hg</t>
  </si>
  <si>
    <t>Primary</t>
  </si>
  <si>
    <t xml:space="preserve">                AVERAGE OFFICIAL AND SETTLEMENT PRICES US$/TONNE</t>
  </si>
  <si>
    <t xml:space="preserve">             THE  LONDON  METAL  EXCHANGE  LIMITED</t>
  </si>
  <si>
    <t>TWAP Mean</t>
  </si>
  <si>
    <t>ABR</t>
  </si>
  <si>
    <t>AVERAGE OFFICIAL PRICES US$/TONNE</t>
  </si>
  <si>
    <t>THE  LONDON  METAL  EXCHANGE  LIMITED</t>
  </si>
  <si>
    <t>FOR THE MONTH OF SEPTEMBER 2024</t>
  </si>
  <si>
    <t>contract or in tort in respect of any act or omission (including negligence) in relation to the preparation or publication of the data contained in the report.</t>
  </si>
  <si>
    <t>3-months Buyer</t>
  </si>
  <si>
    <t>December 2 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</si>
</sst>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£&quot;#,##0.00;[Red]\-&quot;£&quot;#,##0.00"/>
    <numFmt numFmtId="164" formatCode="\$#,##0.00\ ;\(\$#,##0.00\)"/>
    <numFmt numFmtId="165" formatCode="\$#,##0.00\ "/>
    <numFmt numFmtId="166" formatCode="\$#,###.00"/>
    <numFmt numFmtId="167" formatCode="0.0000"/>
    <numFmt numFmtId="168" formatCode="#,##0.0000"/>
    <numFmt numFmtId="169" formatCode="[$$-409]#,##0.00"/>
    <numFmt numFmtId="170" formatCode="mmm/yyyy"/>
    <numFmt numFmtId="171" formatCode="&quot;$&quot;#,##0.00_);[Red]\(&quot;$&quot;#,##0.00\)"/>
    <numFmt numFmtId="172" formatCode="&quot;$&quot;#,##0.00_);\(&quot;$&quot;#,##0.00\)"/>
    <numFmt numFmtId="173" formatCode="\$#,##0.00"/>
    <numFmt numFmtId="174" formatCode="\£#,##0.00"/>
    <numFmt numFmtId="176" formatCode="mmm\-yyyy"/>
    <numFmt numFmtId="177" formatCode="mmmm\-yyyy"/>
  </numFmts>
  <fonts count="15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sz val="8.5"/>
      <name val="Times New Roman"/>
      <family val="1"/>
    </font>
    <font>
      <i/>
      <sz val="10"/>
      <name val="Times New Roman"/>
      <family val="1"/>
    </font>
    <font>
      <sz val="8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17" fontId="6" fillId="0" borderId="0" xfId="0" applyNumberFormat="1" applyFont="1" applyBorder="1"/>
    <xf numFmtId="0" fontId="4" fillId="0" borderId="0" xfId="0" applyFont="1" applyBorder="1"/>
    <xf numFmtId="0" fontId="2" fillId="0" borderId="1" xfId="0" applyFont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Protection="1"/>
    <xf numFmtId="164" fontId="5" fillId="0" borderId="0" xfId="0" applyNumberFormat="1" applyFont="1" applyBorder="1"/>
    <xf numFmtId="0" fontId="3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0" xfId="0" applyBorder="1" applyAlignment="1" applyProtection="1">
      <alignment horizontal="centerContinuous"/>
      <protection locked="0"/>
    </xf>
    <xf numFmtId="0" fontId="0" fillId="0" borderId="0" xfId="0" applyFill="1" applyProtection="1"/>
    <xf numFmtId="0" fontId="6" fillId="0" borderId="5" xfId="0" applyFont="1" applyFill="1" applyBorder="1" applyAlignment="1">
      <alignment horizontal="center"/>
    </xf>
    <xf numFmtId="0" fontId="4" fillId="0" borderId="8" xfId="0" applyFont="1" applyFill="1" applyBorder="1" applyAlignment="1" applyProtection="1">
      <alignment horizontal="center"/>
      <protection locked="0"/>
    </xf>
    <xf numFmtId="0" fontId="4" fillId="0" borderId="9" xfId="0" applyFont="1" applyFill="1" applyBorder="1" applyAlignment="1">
      <alignment horizontal="center"/>
    </xf>
    <xf numFmtId="167" fontId="4" fillId="0" borderId="19" xfId="0" applyNumberFormat="1" applyFont="1" applyFill="1" applyBorder="1" applyAlignment="1">
      <alignment horizontal="center"/>
    </xf>
    <xf numFmtId="2" fontId="4" fillId="0" borderId="9" xfId="0" applyNumberFormat="1" applyFont="1" applyFill="1" applyBorder="1" applyAlignment="1" applyProtection="1">
      <alignment horizontal="center"/>
    </xf>
    <xf numFmtId="2" fontId="4" fillId="0" borderId="8" xfId="0" applyNumberFormat="1" applyFont="1" applyFill="1" applyBorder="1" applyAlignment="1" applyProtection="1">
      <alignment horizontal="center"/>
    </xf>
    <xf numFmtId="167" fontId="4" fillId="0" borderId="20" xfId="0" applyNumberFormat="1" applyFont="1" applyFill="1" applyBorder="1" applyAlignment="1" applyProtection="1">
      <alignment horizontal="center"/>
    </xf>
    <xf numFmtId="167" fontId="4" fillId="0" borderId="7" xfId="0" applyNumberFormat="1" applyFont="1" applyFill="1" applyBorder="1" applyAlignment="1" applyProtection="1">
      <alignment horizontal="center"/>
    </xf>
    <xf numFmtId="169" fontId="4" fillId="0" borderId="9" xfId="0" applyNumberFormat="1" applyFont="1" applyFill="1" applyBorder="1" applyAlignment="1" applyProtection="1">
      <alignment horizontal="center"/>
    </xf>
    <xf numFmtId="169" fontId="4" fillId="0" borderId="19" xfId="0" applyNumberFormat="1" applyFont="1" applyBorder="1" applyAlignment="1" applyProtection="1">
      <alignment horizontal="center"/>
    </xf>
    <xf numFmtId="169" fontId="4" fillId="0" borderId="8" xfId="0" applyNumberFormat="1" applyFont="1" applyBorder="1" applyAlignment="1" applyProtection="1">
      <alignment horizontal="center"/>
    </xf>
    <xf numFmtId="169" fontId="4" fillId="0" borderId="6" xfId="0" applyNumberFormat="1" applyFont="1" applyBorder="1" applyAlignment="1" applyProtection="1">
      <alignment horizontal="center"/>
    </xf>
    <xf numFmtId="164" fontId="6" fillId="0" borderId="6" xfId="0" applyNumberFormat="1" applyFont="1" applyBorder="1" applyAlignment="1" applyProtection="1">
      <alignment horizontal="center"/>
    </xf>
    <xf numFmtId="167" fontId="4" fillId="0" borderId="12" xfId="0" applyNumberFormat="1" applyFont="1" applyFill="1" applyBorder="1" applyAlignment="1">
      <alignment horizontal="center"/>
    </xf>
    <xf numFmtId="2" fontId="4" fillId="0" borderId="11" xfId="0" applyNumberFormat="1" applyFont="1" applyFill="1" applyBorder="1" applyAlignment="1" applyProtection="1">
      <alignment horizontal="center"/>
    </xf>
    <xf numFmtId="2" fontId="4" fillId="0" borderId="3" xfId="0" applyNumberFormat="1" applyFont="1" applyFill="1" applyBorder="1" applyAlignment="1" applyProtection="1">
      <alignment horizontal="center"/>
    </xf>
    <xf numFmtId="167" fontId="4" fillId="0" borderId="18" xfId="0" applyNumberFormat="1" applyFont="1" applyFill="1" applyBorder="1" applyAlignment="1" applyProtection="1">
      <alignment horizontal="center"/>
    </xf>
    <xf numFmtId="167" fontId="4" fillId="0" borderId="2" xfId="0" applyNumberFormat="1" applyFont="1" applyFill="1" applyBorder="1" applyAlignment="1" applyProtection="1">
      <alignment horizontal="center"/>
    </xf>
    <xf numFmtId="169" fontId="4" fillId="0" borderId="11" xfId="0" applyNumberFormat="1" applyFont="1" applyFill="1" applyBorder="1" applyAlignment="1" applyProtection="1">
      <alignment horizontal="center"/>
    </xf>
    <xf numFmtId="169" fontId="4" fillId="0" borderId="12" xfId="0" applyNumberFormat="1" applyFont="1" applyBorder="1" applyAlignment="1" applyProtection="1">
      <alignment horizontal="center"/>
    </xf>
    <xf numFmtId="169" fontId="4" fillId="0" borderId="18" xfId="0" applyNumberFormat="1" applyFont="1" applyBorder="1" applyAlignment="1" applyProtection="1">
      <alignment horizontal="center"/>
    </xf>
    <xf numFmtId="169" fontId="4" fillId="0" borderId="17" xfId="0" applyNumberFormat="1" applyFont="1" applyBorder="1" applyAlignment="1" applyProtection="1">
      <alignment horizontal="center"/>
    </xf>
    <xf numFmtId="164" fontId="6" fillId="0" borderId="10" xfId="0" applyNumberFormat="1" applyFont="1" applyBorder="1" applyAlignment="1" applyProtection="1">
      <alignment horizontal="center"/>
    </xf>
    <xf numFmtId="167" fontId="4" fillId="0" borderId="14" xfId="0" applyNumberFormat="1" applyFont="1" applyFill="1" applyBorder="1" applyAlignment="1">
      <alignment horizontal="center"/>
    </xf>
    <xf numFmtId="2" fontId="4" fillId="0" borderId="16" xfId="0" applyNumberFormat="1" applyFont="1" applyFill="1" applyBorder="1" applyAlignment="1" applyProtection="1">
      <alignment horizontal="center"/>
    </xf>
    <xf numFmtId="167" fontId="4" fillId="0" borderId="15" xfId="0" applyNumberFormat="1" applyFont="1" applyFill="1" applyBorder="1" applyAlignment="1" applyProtection="1">
      <alignment horizontal="center"/>
    </xf>
    <xf numFmtId="167" fontId="4" fillId="0" borderId="21" xfId="0" applyNumberFormat="1" applyFont="1" applyFill="1" applyBorder="1" applyAlignment="1" applyProtection="1">
      <alignment horizontal="center"/>
    </xf>
    <xf numFmtId="169" fontId="4" fillId="0" borderId="16" xfId="0" applyNumberFormat="1" applyFont="1" applyFill="1" applyBorder="1" applyAlignment="1" applyProtection="1">
      <alignment horizontal="center"/>
    </xf>
    <xf numFmtId="169" fontId="4" fillId="0" borderId="14" xfId="0" applyNumberFormat="1" applyFont="1" applyBorder="1" applyAlignment="1" applyProtection="1">
      <alignment horizontal="center"/>
    </xf>
    <xf numFmtId="169" fontId="4" fillId="0" borderId="13" xfId="0" applyNumberFormat="1" applyFont="1" applyBorder="1" applyAlignment="1" applyProtection="1">
      <alignment horizontal="center"/>
    </xf>
    <xf numFmtId="169" fontId="4" fillId="0" borderId="4" xfId="0" applyNumberFormat="1" applyFont="1" applyBorder="1" applyAlignment="1" applyProtection="1">
      <alignment horizontal="center"/>
    </xf>
    <xf numFmtId="164" fontId="6" fillId="0" borderId="4" xfId="0" applyNumberFormat="1" applyFont="1" applyBorder="1" applyAlignment="1" applyProtection="1">
      <alignment horizontal="center"/>
    </xf>
    <xf numFmtId="4" fontId="8" fillId="0" borderId="11" xfId="0" applyNumberFormat="1" applyFont="1" applyFill="1" applyBorder="1" applyAlignment="1" applyProtection="1">
      <alignment horizontal="center"/>
      <protection locked="0"/>
    </xf>
    <xf numFmtId="165" fontId="8" fillId="0" borderId="1" xfId="0" applyNumberFormat="1" applyFont="1" applyBorder="1" applyAlignment="1">
      <alignment horizontal="center"/>
    </xf>
    <xf numFmtId="165" fontId="8" fillId="0" borderId="0" xfId="0" applyNumberFormat="1" applyFont="1" applyBorder="1" applyAlignment="1" applyProtection="1">
      <alignment horizontal="center"/>
      <protection locked="0"/>
    </xf>
    <xf numFmtId="165" fontId="8" fillId="0" borderId="10" xfId="0" applyNumberFormat="1" applyFont="1" applyBorder="1" applyAlignment="1" applyProtection="1">
      <alignment horizontal="center"/>
      <protection locked="0"/>
    </xf>
    <xf numFmtId="15" fontId="4" fillId="0" borderId="10" xfId="0" applyNumberFormat="1" applyFont="1" applyBorder="1"/>
    <xf numFmtId="168" fontId="8" fillId="0" borderId="12" xfId="0" applyNumberFormat="1" applyFont="1" applyFill="1" applyBorder="1" applyAlignment="1">
      <alignment horizontal="center"/>
    </xf>
    <xf numFmtId="4" fontId="8" fillId="0" borderId="11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 applyProtection="1">
      <alignment horizontal="center"/>
      <protection locked="0"/>
    </xf>
    <xf numFmtId="167" fontId="8" fillId="0" borderId="0" xfId="0" applyNumberFormat="1" applyFont="1" applyFill="1" applyBorder="1" applyAlignment="1" applyProtection="1">
      <alignment horizontal="center"/>
      <protection locked="0"/>
    </xf>
    <xf numFmtId="166" fontId="8" fillId="0" borderId="11" xfId="0" applyNumberFormat="1" applyFont="1" applyFill="1" applyBorder="1" applyAlignment="1">
      <alignment horizontal="center"/>
    </xf>
    <xf numFmtId="167" fontId="8" fillId="0" borderId="15" xfId="0" applyNumberFormat="1" applyFont="1" applyFill="1" applyBorder="1" applyAlignment="1" applyProtection="1">
      <alignment horizontal="center"/>
      <protection locked="0"/>
    </xf>
    <xf numFmtId="4" fontId="4" fillId="0" borderId="5" xfId="0" applyNumberFormat="1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4" fontId="4" fillId="0" borderId="7" xfId="0" applyNumberFormat="1" applyFont="1" applyFill="1" applyBorder="1" applyAlignment="1" applyProtection="1">
      <alignment horizontal="center"/>
      <protection locked="0"/>
    </xf>
    <xf numFmtId="4" fontId="4" fillId="0" borderId="5" xfId="0" applyNumberFormat="1" applyFont="1" applyBorder="1" applyAlignment="1" applyProtection="1">
      <alignment horizontal="center"/>
      <protection locked="0"/>
    </xf>
    <xf numFmtId="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/>
    <xf numFmtId="164" fontId="4" fillId="0" borderId="4" xfId="0" applyNumberFormat="1" applyFont="1" applyBorder="1"/>
    <xf numFmtId="164" fontId="6" fillId="0" borderId="0" xfId="0" applyNumberFormat="1" applyFont="1" applyBorder="1"/>
    <xf numFmtId="165" fontId="2" fillId="0" borderId="19" xfId="0" applyNumberFormat="1" applyFont="1" applyBorder="1" applyAlignment="1" applyProtection="1">
      <alignment horizontal="right"/>
    </xf>
    <xf numFmtId="164" fontId="1" fillId="0" borderId="24" xfId="0" applyNumberFormat="1" applyFont="1" applyBorder="1" applyAlignment="1" applyProtection="1">
      <alignment horizontal="center"/>
    </xf>
    <xf numFmtId="165" fontId="2" fillId="0" borderId="12" xfId="0" applyNumberFormat="1" applyFont="1" applyBorder="1" applyAlignment="1" applyProtection="1">
      <alignment horizontal="right"/>
    </xf>
    <xf numFmtId="164" fontId="1" fillId="0" borderId="17" xfId="0" applyNumberFormat="1" applyFont="1" applyBorder="1" applyAlignment="1" applyProtection="1">
      <alignment horizontal="center"/>
    </xf>
    <xf numFmtId="165" fontId="2" fillId="0" borderId="14" xfId="0" applyNumberFormat="1" applyFont="1" applyBorder="1" applyAlignment="1" applyProtection="1">
      <alignment horizontal="right"/>
    </xf>
    <xf numFmtId="164" fontId="1" fillId="0" borderId="21" xfId="0" applyNumberFormat="1" applyFont="1" applyBorder="1" applyAlignment="1" applyProtection="1">
      <alignment horizontal="center"/>
    </xf>
    <xf numFmtId="165" fontId="8" fillId="0" borderId="1" xfId="0" applyNumberFormat="1" applyFont="1" applyBorder="1" applyAlignment="1">
      <alignment horizontal="right"/>
    </xf>
    <xf numFmtId="14" fontId="2" fillId="0" borderId="17" xfId="0" applyNumberFormat="1" applyFont="1" applyBorder="1"/>
    <xf numFmtId="4" fontId="2" fillId="0" borderId="26" xfId="0" applyNumberFormat="1" applyFont="1" applyBorder="1" applyAlignment="1" applyProtection="1">
      <alignment horizontal="center"/>
      <protection locked="0"/>
    </xf>
    <xf numFmtId="164" fontId="2" fillId="0" borderId="27" xfId="0" applyNumberFormat="1" applyFont="1" applyBorder="1"/>
    <xf numFmtId="4" fontId="6" fillId="0" borderId="28" xfId="0" applyNumberFormat="1" applyFont="1" applyBorder="1" applyAlignment="1" applyProtection="1">
      <alignment horizontal="center"/>
      <protection locked="0"/>
    </xf>
    <xf numFmtId="164" fontId="2" fillId="0" borderId="29" xfId="0" applyNumberFormat="1" applyFont="1" applyBorder="1"/>
    <xf numFmtId="4" fontId="2" fillId="0" borderId="1" xfId="0" applyNumberFormat="1" applyFont="1" applyBorder="1" applyProtection="1">
      <protection locked="0"/>
    </xf>
    <xf numFmtId="170" fontId="1" fillId="0" borderId="10" xfId="0" applyNumberFormat="1" applyFont="1" applyBorder="1"/>
    <xf numFmtId="0" fontId="6" fillId="0" borderId="0" xfId="0" applyFont="1"/>
    <xf numFmtId="0" fontId="9" fillId="0" borderId="30" xfId="0" applyFont="1" applyBorder="1" applyAlignment="1">
      <alignment horizontal="centerContinuous"/>
    </xf>
    <xf numFmtId="0" fontId="9" fillId="0" borderId="31" xfId="0" applyFont="1" applyBorder="1" applyAlignment="1">
      <alignment horizontal="centerContinuous"/>
    </xf>
    <xf numFmtId="0" fontId="9" fillId="0" borderId="32" xfId="0" applyFont="1" applyBorder="1" applyAlignment="1">
      <alignment horizontal="centerContinuous"/>
    </xf>
    <xf numFmtId="0" fontId="10" fillId="0" borderId="33" xfId="0" applyFont="1" applyBorder="1" applyAlignment="1">
      <alignment horizontal="centerContinuous"/>
    </xf>
    <xf numFmtId="165" fontId="9" fillId="0" borderId="34" xfId="0" applyNumberFormat="1" applyFont="1" applyBorder="1" applyAlignment="1">
      <alignment horizontal="centerContinuous"/>
    </xf>
    <xf numFmtId="0" fontId="9" fillId="0" borderId="34" xfId="0" applyFont="1" applyBorder="1" applyAlignment="1">
      <alignment horizontal="centerContinuous"/>
    </xf>
    <xf numFmtId="165" fontId="10" fillId="0" borderId="34" xfId="0" applyNumberFormat="1" applyFont="1" applyBorder="1" applyAlignment="1">
      <alignment horizontal="centerContinuous"/>
    </xf>
    <xf numFmtId="171" fontId="10" fillId="0" borderId="34" xfId="0" applyNumberFormat="1" applyFont="1" applyBorder="1" applyAlignment="1">
      <alignment horizontal="centerContinuous"/>
    </xf>
    <xf numFmtId="172" fontId="10" fillId="0" borderId="34" xfId="0" applyNumberFormat="1" applyFont="1" applyBorder="1" applyAlignment="1">
      <alignment horizontal="centerContinuous"/>
    </xf>
    <xf numFmtId="173" fontId="10" fillId="0" borderId="34" xfId="0" applyNumberFormat="1" applyFont="1" applyBorder="1" applyAlignment="1">
      <alignment horizontal="centerContinuous"/>
    </xf>
    <xf numFmtId="0" fontId="9" fillId="0" borderId="35" xfId="0" applyFont="1" applyBorder="1" applyAlignment="1">
      <alignment horizontal="centerContinuous"/>
    </xf>
    <xf numFmtId="171" fontId="4" fillId="0" borderId="0" xfId="0" applyNumberFormat="1" applyFont="1" applyAlignment="1">
      <alignment horizontal="left"/>
    </xf>
    <xf numFmtId="0" fontId="11" fillId="0" borderId="0" xfId="0" applyFont="1"/>
    <xf numFmtId="167" fontId="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8" fontId="4" fillId="0" borderId="0" xfId="0" applyNumberFormat="1" applyFont="1" applyAlignment="1">
      <alignment horizontal="right"/>
    </xf>
    <xf numFmtId="0" fontId="4" fillId="0" borderId="0" xfId="0" applyFont="1"/>
    <xf numFmtId="2" fontId="4" fillId="0" borderId="0" xfId="0" applyNumberFormat="1" applyFont="1" applyAlignment="1">
      <alignment horizontal="right"/>
    </xf>
    <xf numFmtId="174" fontId="4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2" fontId="4" fillId="0" borderId="36" xfId="0" applyNumberFormat="1" applyFont="1" applyBorder="1" applyAlignment="1">
      <alignment horizontal="right"/>
    </xf>
    <xf numFmtId="0" fontId="4" fillId="0" borderId="37" xfId="0" applyFont="1" applyBorder="1"/>
    <xf numFmtId="0" fontId="4" fillId="0" borderId="29" xfId="0" applyFont="1" applyBorder="1"/>
    <xf numFmtId="0" fontId="4" fillId="0" borderId="38" xfId="0" applyFont="1" applyBorder="1"/>
    <xf numFmtId="2" fontId="4" fillId="0" borderId="39" xfId="0" applyNumberFormat="1" applyFont="1" applyBorder="1" applyAlignment="1">
      <alignment horizontal="right"/>
    </xf>
    <xf numFmtId="4" fontId="4" fillId="0" borderId="39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7" fontId="6" fillId="0" borderId="0" xfId="0" applyNumberFormat="1" applyFont="1" applyAlignment="1">
      <alignment horizontal="center"/>
    </xf>
    <xf numFmtId="17" fontId="6" fillId="0" borderId="0" xfId="0" applyNumberFormat="1" applyFont="1" applyAlignment="1">
      <alignment horizontal="left"/>
    </xf>
    <xf numFmtId="0" fontId="6" fillId="0" borderId="0" xfId="0" applyFont="1" applyBorder="1"/>
    <xf numFmtId="2" fontId="4" fillId="0" borderId="40" xfId="0" applyNumberFormat="1" applyFont="1" applyBorder="1" applyAlignment="1">
      <alignment horizontal="right"/>
    </xf>
    <xf numFmtId="2" fontId="4" fillId="0" borderId="20" xfId="0" applyNumberFormat="1" applyFont="1" applyBorder="1" applyAlignment="1">
      <alignment horizontal="right"/>
    </xf>
    <xf numFmtId="0" fontId="4" fillId="0" borderId="24" xfId="0" applyFont="1" applyBorder="1"/>
    <xf numFmtId="2" fontId="4" fillId="0" borderId="26" xfId="0" applyNumberFormat="1" applyFont="1" applyBorder="1" applyAlignment="1">
      <alignment horizontal="right"/>
    </xf>
    <xf numFmtId="2" fontId="4" fillId="0" borderId="41" xfId="0" applyNumberFormat="1" applyFont="1" applyBorder="1" applyAlignment="1">
      <alignment horizontal="right"/>
    </xf>
    <xf numFmtId="0" fontId="4" fillId="0" borderId="27" xfId="0" applyFont="1" applyBorder="1"/>
    <xf numFmtId="4" fontId="4" fillId="0" borderId="25" xfId="0" applyNumberFormat="1" applyFont="1" applyBorder="1"/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/>
    <xf numFmtId="176" fontId="4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Border="1"/>
    <xf numFmtId="177" fontId="4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4" fillId="0" borderId="0" xfId="0" applyNumberFormat="1" applyFont="1" applyBorder="1"/>
    <xf numFmtId="0" fontId="0" fillId="2" borderId="0" xfId="0" applyFill="1" applyBorder="1"/>
    <xf numFmtId="0" fontId="9" fillId="2" borderId="30" xfId="0" applyFont="1" applyFill="1" applyBorder="1" applyAlignment="1">
      <alignment horizontal="centerContinuous"/>
    </xf>
    <xf numFmtId="0" fontId="9" fillId="2" borderId="31" xfId="0" applyFont="1" applyFill="1" applyBorder="1" applyAlignment="1">
      <alignment horizontal="centerContinuous"/>
    </xf>
    <xf numFmtId="0" fontId="9" fillId="2" borderId="32" xfId="0" applyFont="1" applyFill="1" applyBorder="1" applyAlignment="1">
      <alignment horizontal="centerContinuous"/>
    </xf>
    <xf numFmtId="0" fontId="10" fillId="2" borderId="33" xfId="0" applyFont="1" applyFill="1" applyBorder="1" applyAlignment="1">
      <alignment horizontal="centerContinuous"/>
    </xf>
    <xf numFmtId="165" fontId="9" fillId="2" borderId="34" xfId="0" applyNumberFormat="1" applyFont="1" applyFill="1" applyBorder="1" applyAlignment="1">
      <alignment horizontal="centerContinuous"/>
    </xf>
    <xf numFmtId="0" fontId="9" fillId="2" borderId="34" xfId="0" applyFont="1" applyFill="1" applyBorder="1" applyAlignment="1">
      <alignment horizontal="centerContinuous"/>
    </xf>
    <xf numFmtId="165" fontId="10" fillId="2" borderId="34" xfId="0" applyNumberFormat="1" applyFont="1" applyFill="1" applyBorder="1" applyAlignment="1">
      <alignment horizontal="centerContinuous"/>
    </xf>
    <xf numFmtId="171" fontId="10" fillId="2" borderId="34" xfId="0" applyNumberFormat="1" applyFont="1" applyFill="1" applyBorder="1" applyAlignment="1">
      <alignment horizontal="centerContinuous"/>
    </xf>
    <xf numFmtId="172" fontId="10" fillId="2" borderId="34" xfId="0" applyNumberFormat="1" applyFont="1" applyFill="1" applyBorder="1" applyAlignment="1">
      <alignment horizontal="centerContinuous"/>
    </xf>
    <xf numFmtId="173" fontId="10" fillId="2" borderId="34" xfId="0" applyNumberFormat="1" applyFont="1" applyFill="1" applyBorder="1" applyAlignment="1">
      <alignment horizontal="centerContinuous"/>
    </xf>
    <xf numFmtId="0" fontId="9" fillId="2" borderId="35" xfId="0" applyFont="1" applyFill="1" applyBorder="1" applyAlignment="1">
      <alignment horizontal="centerContinuous"/>
    </xf>
    <xf numFmtId="0" fontId="2" fillId="2" borderId="0" xfId="0" applyFont="1" applyFill="1" applyBorder="1"/>
    <xf numFmtId="171" fontId="2" fillId="2" borderId="0" xfId="0" applyNumberFormat="1" applyFont="1" applyFill="1" applyBorder="1" applyAlignment="1">
      <alignment horizontal="left"/>
    </xf>
    <xf numFmtId="167" fontId="2" fillId="2" borderId="43" xfId="0" applyNumberFormat="1" applyFont="1" applyFill="1" applyBorder="1" applyAlignment="1"/>
    <xf numFmtId="2" fontId="2" fillId="2" borderId="43" xfId="0" applyNumberFormat="1" applyFont="1" applyFill="1" applyBorder="1" applyAlignment="1"/>
    <xf numFmtId="174" fontId="2" fillId="2" borderId="43" xfId="0" applyNumberFormat="1" applyFont="1" applyFill="1" applyBorder="1" applyAlignment="1"/>
    <xf numFmtId="0" fontId="2" fillId="2" borderId="43" xfId="0" applyFont="1" applyFill="1" applyBorder="1" applyAlignment="1"/>
    <xf numFmtId="0" fontId="6" fillId="2" borderId="43" xfId="0" applyFont="1" applyFill="1" applyBorder="1" applyAlignment="1"/>
    <xf numFmtId="0" fontId="13" fillId="2" borderId="43" xfId="0" applyFont="1" applyFill="1" applyBorder="1" applyAlignment="1"/>
    <xf numFmtId="4" fontId="2" fillId="2" borderId="41" xfId="0" applyNumberFormat="1" applyFont="1" applyFill="1" applyBorder="1" applyAlignment="1">
      <alignment horizontal="right"/>
    </xf>
    <xf numFmtId="0" fontId="2" fillId="2" borderId="41" xfId="0" applyFont="1" applyFill="1" applyBorder="1"/>
    <xf numFmtId="4" fontId="2" fillId="2" borderId="25" xfId="0" applyNumberFormat="1" applyFont="1" applyFill="1" applyBorder="1" applyAlignment="1">
      <alignment horizontal="right"/>
    </xf>
    <xf numFmtId="0" fontId="2" fillId="2" borderId="25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8" xfId="0" applyFont="1" applyFill="1" applyBorder="1"/>
    <xf numFmtId="0" fontId="2" fillId="2" borderId="41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176" fontId="4" fillId="2" borderId="0" xfId="0" applyNumberFormat="1" applyFont="1" applyFill="1" applyBorder="1" applyAlignment="1">
      <alignment horizontal="center"/>
    </xf>
    <xf numFmtId="177" fontId="6" fillId="2" borderId="0" xfId="0" applyNumberFormat="1" applyFont="1" applyFill="1" applyBorder="1" applyAlignment="1">
      <alignment horizontal="center"/>
    </xf>
    <xf numFmtId="17" fontId="6" fillId="2" borderId="0" xfId="0" applyNumberFormat="1" applyFont="1" applyFill="1" applyBorder="1" applyAlignment="1"/>
    <xf numFmtId="0" fontId="1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14" fillId="2" borderId="0" xfId="0" applyFont="1" applyFill="1" applyBorder="1"/>
    <xf numFmtId="0" fontId="6" fillId="2" borderId="0" xfId="0" applyFont="1" applyFill="1" applyBorder="1" applyAlignment="1"/>
    <xf numFmtId="177" fontId="2" fillId="2" borderId="0" xfId="0" applyNumberFormat="1" applyFont="1" applyFill="1" applyBorder="1" applyAlignment="1">
      <alignment horizontal="center"/>
    </xf>
    <xf numFmtId="0" fontId="5" fillId="2" borderId="0" xfId="0" applyFont="1" applyFill="1" applyBorder="1"/>
    <xf numFmtId="0" fontId="5" fillId="2" borderId="0" xfId="0" applyFont="1" applyFill="1" applyBorder="1" applyAlignment="1"/>
    <xf numFmtId="2" fontId="8" fillId="0" borderId="14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 applyProtection="1">
      <alignment horizontal="center"/>
      <protection locked="0"/>
    </xf>
    <xf numFmtId="4" fontId="6" fillId="0" borderId="15" xfId="0" applyNumberFormat="1" applyFont="1" applyBorder="1" applyAlignment="1" applyProtection="1">
      <alignment horizontal="center"/>
      <protection locked="0"/>
    </xf>
    <xf numFmtId="4" fontId="6" fillId="0" borderId="44" xfId="0" applyNumberFormat="1" applyFont="1" applyBorder="1" applyAlignment="1" applyProtection="1">
      <alignment horizontal="center"/>
      <protection locked="0"/>
    </xf>
    <xf numFmtId="49" fontId="6" fillId="0" borderId="4" xfId="0" applyNumberFormat="1" applyFont="1" applyFill="1" applyBorder="1" applyAlignment="1">
      <alignment horizontal="center"/>
    </xf>
    <xf numFmtId="49" fontId="6" fillId="0" borderId="15" xfId="0" applyNumberFormat="1" applyFont="1" applyFill="1" applyBorder="1" applyAlignment="1">
      <alignment horizontal="center"/>
    </xf>
    <xf numFmtId="49" fontId="6" fillId="0" borderId="44" xfId="0" applyNumberFormat="1" applyFont="1" applyFill="1" applyBorder="1" applyAlignment="1">
      <alignment horizontal="center"/>
    </xf>
    <xf numFmtId="4" fontId="6" fillId="0" borderId="16" xfId="0" applyNumberFormat="1" applyFont="1" applyFill="1" applyBorder="1" applyAlignment="1">
      <alignment horizontal="center" vertical="center"/>
    </xf>
    <xf numFmtId="4" fontId="6" fillId="0" borderId="9" xfId="0" applyNumberFormat="1" applyFont="1" applyFill="1" applyBorder="1" applyAlignment="1">
      <alignment horizontal="center" vertical="center"/>
    </xf>
    <xf numFmtId="4" fontId="6" fillId="0" borderId="23" xfId="0" applyNumberFormat="1" applyFont="1" applyFill="1" applyBorder="1" applyAlignment="1" applyProtection="1">
      <alignment horizontal="center"/>
      <protection locked="0"/>
    </xf>
    <xf numFmtId="4" fontId="6" fillId="0" borderId="45" xfId="0" applyNumberFormat="1" applyFont="1" applyFill="1" applyBorder="1" applyAlignment="1" applyProtection="1">
      <alignment horizontal="center"/>
      <protection locked="0"/>
    </xf>
    <xf numFmtId="4" fontId="6" fillId="0" borderId="22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Fill="1" applyBorder="1" applyAlignment="1" applyProtection="1">
      <alignment horizontal="center"/>
      <protection locked="0"/>
    </xf>
    <xf numFmtId="4" fontId="6" fillId="0" borderId="44" xfId="0" applyNumberFormat="1" applyFont="1" applyFill="1" applyBorder="1" applyAlignment="1" applyProtection="1">
      <alignment horizontal="center"/>
      <protection locked="0"/>
    </xf>
    <xf numFmtId="164" fontId="1" fillId="0" borderId="4" xfId="0" applyNumberFormat="1" applyFont="1" applyBorder="1" applyAlignment="1"/>
    <xf numFmtId="0" fontId="0" fillId="0" borderId="44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Y35"/>
  <sheetViews>
    <sheetView workbookViewId="0">
      <pane ySplit="8" topLeftCell="A9" activePane="bottomLeft" state="frozen"/>
      <selection activeCell="C46" sqref="C46"/>
      <selection pane="bottomLeft" activeCell="K42" sqref="K42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32</v>
      </c>
    </row>
    <row r="6" spans="1:25" ht="13.5" thickBot="1" x14ac:dyDescent="0.25">
      <c r="B6" s="1">
        <v>45537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45537</v>
      </c>
      <c r="C9" s="46">
        <v>9033</v>
      </c>
      <c r="D9" s="45">
        <v>9034</v>
      </c>
      <c r="E9" s="44">
        <f t="shared" ref="E9:E29" si="0">AVERAGE(C9:D9)</f>
        <v>9033.5</v>
      </c>
      <c r="F9" s="46">
        <v>9152</v>
      </c>
      <c r="G9" s="45">
        <v>9157</v>
      </c>
      <c r="H9" s="44">
        <f t="shared" ref="H9:H29" si="1">AVERAGE(F9:G9)</f>
        <v>9154.5</v>
      </c>
      <c r="I9" s="46">
        <v>9410</v>
      </c>
      <c r="J9" s="45">
        <v>9420</v>
      </c>
      <c r="K9" s="44">
        <f t="shared" ref="K9:K29" si="2">AVERAGE(I9:J9)</f>
        <v>9415</v>
      </c>
      <c r="L9" s="46">
        <v>9535</v>
      </c>
      <c r="M9" s="45">
        <v>9545</v>
      </c>
      <c r="N9" s="44">
        <f t="shared" ref="N9:N29" si="3">AVERAGE(L9:M9)</f>
        <v>9540</v>
      </c>
      <c r="O9" s="46">
        <v>9575</v>
      </c>
      <c r="P9" s="45">
        <v>9585</v>
      </c>
      <c r="Q9" s="44">
        <f t="shared" ref="Q9:Q29" si="4">AVERAGE(O9:P9)</f>
        <v>9580</v>
      </c>
      <c r="R9" s="52">
        <v>9034</v>
      </c>
      <c r="S9" s="51">
        <v>1.3129999999999999</v>
      </c>
      <c r="T9" s="53">
        <v>1.1060000000000001</v>
      </c>
      <c r="U9" s="50">
        <v>147.07</v>
      </c>
      <c r="V9" s="43">
        <v>6880.43</v>
      </c>
      <c r="W9" s="43">
        <v>6970.39</v>
      </c>
      <c r="X9" s="49">
        <f t="shared" ref="X9:X29" si="5">R9/T9</f>
        <v>8168.1735985533451</v>
      </c>
      <c r="Y9" s="48">
        <v>1.3137000000000001</v>
      </c>
    </row>
    <row r="10" spans="1:25" x14ac:dyDescent="0.2">
      <c r="B10" s="47">
        <v>45538</v>
      </c>
      <c r="C10" s="46">
        <v>8853</v>
      </c>
      <c r="D10" s="45">
        <v>8856</v>
      </c>
      <c r="E10" s="44">
        <f t="shared" si="0"/>
        <v>8854.5</v>
      </c>
      <c r="F10" s="46">
        <v>8975</v>
      </c>
      <c r="G10" s="45">
        <v>8980</v>
      </c>
      <c r="H10" s="44">
        <f t="shared" si="1"/>
        <v>8977.5</v>
      </c>
      <c r="I10" s="46">
        <v>9225</v>
      </c>
      <c r="J10" s="45">
        <v>9235</v>
      </c>
      <c r="K10" s="44">
        <f t="shared" si="2"/>
        <v>9230</v>
      </c>
      <c r="L10" s="46">
        <v>9350</v>
      </c>
      <c r="M10" s="45">
        <v>9360</v>
      </c>
      <c r="N10" s="44">
        <f t="shared" si="3"/>
        <v>9355</v>
      </c>
      <c r="O10" s="46">
        <v>9390</v>
      </c>
      <c r="P10" s="45">
        <v>9400</v>
      </c>
      <c r="Q10" s="44">
        <f t="shared" si="4"/>
        <v>9395</v>
      </c>
      <c r="R10" s="52">
        <v>8856</v>
      </c>
      <c r="S10" s="51">
        <v>1.3123</v>
      </c>
      <c r="T10" s="51">
        <v>1.1036999999999999</v>
      </c>
      <c r="U10" s="50">
        <v>146.18</v>
      </c>
      <c r="V10" s="43">
        <v>6748.46</v>
      </c>
      <c r="W10" s="43">
        <v>6839.82</v>
      </c>
      <c r="X10" s="49">
        <f t="shared" si="5"/>
        <v>8023.9195433541727</v>
      </c>
      <c r="Y10" s="48">
        <v>1.3129</v>
      </c>
    </row>
    <row r="11" spans="1:25" x14ac:dyDescent="0.2">
      <c r="B11" s="47">
        <v>45539</v>
      </c>
      <c r="C11" s="46">
        <v>8830</v>
      </c>
      <c r="D11" s="45">
        <v>8830.5</v>
      </c>
      <c r="E11" s="44">
        <f t="shared" si="0"/>
        <v>8830.25</v>
      </c>
      <c r="F11" s="46">
        <v>8956</v>
      </c>
      <c r="G11" s="45">
        <v>8959</v>
      </c>
      <c r="H11" s="44">
        <f t="shared" si="1"/>
        <v>8957.5</v>
      </c>
      <c r="I11" s="46">
        <v>9205</v>
      </c>
      <c r="J11" s="45">
        <v>9215</v>
      </c>
      <c r="K11" s="44">
        <f t="shared" si="2"/>
        <v>9210</v>
      </c>
      <c r="L11" s="46">
        <v>9315</v>
      </c>
      <c r="M11" s="45">
        <v>9325</v>
      </c>
      <c r="N11" s="44">
        <f t="shared" si="3"/>
        <v>9320</v>
      </c>
      <c r="O11" s="46">
        <v>9335</v>
      </c>
      <c r="P11" s="45">
        <v>9345</v>
      </c>
      <c r="Q11" s="44">
        <f t="shared" si="4"/>
        <v>9340</v>
      </c>
      <c r="R11" s="52">
        <v>8830.5</v>
      </c>
      <c r="S11" s="51">
        <v>1.3120000000000001</v>
      </c>
      <c r="T11" s="51">
        <v>1.1051</v>
      </c>
      <c r="U11" s="50">
        <v>144.9</v>
      </c>
      <c r="V11" s="43">
        <v>6730.56</v>
      </c>
      <c r="W11" s="43">
        <v>6825.38</v>
      </c>
      <c r="X11" s="49">
        <f t="shared" si="5"/>
        <v>7990.6795765089137</v>
      </c>
      <c r="Y11" s="48">
        <v>1.3126</v>
      </c>
    </row>
    <row r="12" spans="1:25" x14ac:dyDescent="0.2">
      <c r="B12" s="47">
        <v>45540</v>
      </c>
      <c r="C12" s="46">
        <v>8912</v>
      </c>
      <c r="D12" s="45">
        <v>8915</v>
      </c>
      <c r="E12" s="44">
        <f t="shared" si="0"/>
        <v>8913.5</v>
      </c>
      <c r="F12" s="46">
        <v>9034</v>
      </c>
      <c r="G12" s="45">
        <v>9034.5</v>
      </c>
      <c r="H12" s="44">
        <f t="shared" si="1"/>
        <v>9034.25</v>
      </c>
      <c r="I12" s="46">
        <v>9275</v>
      </c>
      <c r="J12" s="45">
        <v>9285</v>
      </c>
      <c r="K12" s="44">
        <f t="shared" si="2"/>
        <v>9280</v>
      </c>
      <c r="L12" s="46">
        <v>9370</v>
      </c>
      <c r="M12" s="45">
        <v>9380</v>
      </c>
      <c r="N12" s="44">
        <f t="shared" si="3"/>
        <v>9375</v>
      </c>
      <c r="O12" s="46">
        <v>9370</v>
      </c>
      <c r="P12" s="45">
        <v>9380</v>
      </c>
      <c r="Q12" s="44">
        <f t="shared" si="4"/>
        <v>9375</v>
      </c>
      <c r="R12" s="52">
        <v>8915</v>
      </c>
      <c r="S12" s="51">
        <v>1.3160000000000001</v>
      </c>
      <c r="T12" s="51">
        <v>1.1094999999999999</v>
      </c>
      <c r="U12" s="50">
        <v>143.46</v>
      </c>
      <c r="V12" s="43">
        <v>6774.32</v>
      </c>
      <c r="W12" s="43">
        <v>6862.51</v>
      </c>
      <c r="X12" s="49">
        <f t="shared" si="5"/>
        <v>8035.1509689049126</v>
      </c>
      <c r="Y12" s="48">
        <v>1.3165</v>
      </c>
    </row>
    <row r="13" spans="1:25" x14ac:dyDescent="0.2">
      <c r="B13" s="47">
        <v>45541</v>
      </c>
      <c r="C13" s="46">
        <v>9012</v>
      </c>
      <c r="D13" s="45">
        <v>9013</v>
      </c>
      <c r="E13" s="44">
        <f t="shared" si="0"/>
        <v>9012.5</v>
      </c>
      <c r="F13" s="46">
        <v>9133</v>
      </c>
      <c r="G13" s="45">
        <v>9135</v>
      </c>
      <c r="H13" s="44">
        <f t="shared" si="1"/>
        <v>9134</v>
      </c>
      <c r="I13" s="46">
        <v>9375</v>
      </c>
      <c r="J13" s="45">
        <v>9385</v>
      </c>
      <c r="K13" s="44">
        <f t="shared" si="2"/>
        <v>9380</v>
      </c>
      <c r="L13" s="46">
        <v>9465</v>
      </c>
      <c r="M13" s="45">
        <v>9475</v>
      </c>
      <c r="N13" s="44">
        <f t="shared" si="3"/>
        <v>9470</v>
      </c>
      <c r="O13" s="46">
        <v>9450</v>
      </c>
      <c r="P13" s="45">
        <v>9460</v>
      </c>
      <c r="Q13" s="44">
        <f t="shared" si="4"/>
        <v>9455</v>
      </c>
      <c r="R13" s="52">
        <v>9013</v>
      </c>
      <c r="S13" s="51">
        <v>1.3178000000000001</v>
      </c>
      <c r="T13" s="51">
        <v>1.1107</v>
      </c>
      <c r="U13" s="50">
        <v>143.07</v>
      </c>
      <c r="V13" s="43">
        <v>6839.43</v>
      </c>
      <c r="W13" s="43">
        <v>6929.38</v>
      </c>
      <c r="X13" s="49">
        <f t="shared" si="5"/>
        <v>8114.7024399027641</v>
      </c>
      <c r="Y13" s="48">
        <v>1.3183</v>
      </c>
    </row>
    <row r="14" spans="1:25" x14ac:dyDescent="0.2">
      <c r="B14" s="47">
        <v>45544</v>
      </c>
      <c r="C14" s="46">
        <v>8988.5</v>
      </c>
      <c r="D14" s="45">
        <v>8989.5</v>
      </c>
      <c r="E14" s="44">
        <f t="shared" si="0"/>
        <v>8989</v>
      </c>
      <c r="F14" s="46">
        <v>9110</v>
      </c>
      <c r="G14" s="45">
        <v>9115</v>
      </c>
      <c r="H14" s="44">
        <f t="shared" si="1"/>
        <v>9112.5</v>
      </c>
      <c r="I14" s="46">
        <v>9355</v>
      </c>
      <c r="J14" s="45">
        <v>9365</v>
      </c>
      <c r="K14" s="44">
        <f t="shared" si="2"/>
        <v>9360</v>
      </c>
      <c r="L14" s="46">
        <v>9445</v>
      </c>
      <c r="M14" s="45">
        <v>9455</v>
      </c>
      <c r="N14" s="44">
        <f t="shared" si="3"/>
        <v>9450</v>
      </c>
      <c r="O14" s="46">
        <v>9415</v>
      </c>
      <c r="P14" s="45">
        <v>9425</v>
      </c>
      <c r="Q14" s="44">
        <f t="shared" si="4"/>
        <v>9420</v>
      </c>
      <c r="R14" s="52">
        <v>8989.5</v>
      </c>
      <c r="S14" s="51">
        <v>1.3088</v>
      </c>
      <c r="T14" s="51">
        <v>1.1045</v>
      </c>
      <c r="U14" s="50">
        <v>143.61000000000001</v>
      </c>
      <c r="V14" s="43">
        <v>6868.51</v>
      </c>
      <c r="W14" s="43">
        <v>6961.74</v>
      </c>
      <c r="X14" s="49">
        <f t="shared" si="5"/>
        <v>8138.9769126301489</v>
      </c>
      <c r="Y14" s="48">
        <v>1.3092999999999999</v>
      </c>
    </row>
    <row r="15" spans="1:25" x14ac:dyDescent="0.2">
      <c r="B15" s="47">
        <v>45545</v>
      </c>
      <c r="C15" s="46">
        <v>8934</v>
      </c>
      <c r="D15" s="45">
        <v>8935</v>
      </c>
      <c r="E15" s="44">
        <f t="shared" si="0"/>
        <v>8934.5</v>
      </c>
      <c r="F15" s="46">
        <v>9063.5</v>
      </c>
      <c r="G15" s="45">
        <v>9064.5</v>
      </c>
      <c r="H15" s="44">
        <f t="shared" si="1"/>
        <v>9064</v>
      </c>
      <c r="I15" s="46">
        <v>9300</v>
      </c>
      <c r="J15" s="45">
        <v>9310</v>
      </c>
      <c r="K15" s="44">
        <f t="shared" si="2"/>
        <v>9305</v>
      </c>
      <c r="L15" s="46">
        <v>9375</v>
      </c>
      <c r="M15" s="45">
        <v>9385</v>
      </c>
      <c r="N15" s="44">
        <f t="shared" si="3"/>
        <v>9380</v>
      </c>
      <c r="O15" s="46">
        <v>9390</v>
      </c>
      <c r="P15" s="45">
        <v>9400</v>
      </c>
      <c r="Q15" s="44">
        <f t="shared" si="4"/>
        <v>9395</v>
      </c>
      <c r="R15" s="52">
        <v>8935</v>
      </c>
      <c r="S15" s="51">
        <v>1.3089999999999999</v>
      </c>
      <c r="T15" s="51">
        <v>1.1032</v>
      </c>
      <c r="U15" s="50">
        <v>143.13</v>
      </c>
      <c r="V15" s="43">
        <v>6825.82</v>
      </c>
      <c r="W15" s="43">
        <v>6922.11</v>
      </c>
      <c r="X15" s="49">
        <f t="shared" si="5"/>
        <v>8099.1660623640319</v>
      </c>
      <c r="Y15" s="48">
        <v>1.3095000000000001</v>
      </c>
    </row>
    <row r="16" spans="1:25" x14ac:dyDescent="0.2">
      <c r="B16" s="47">
        <v>45546</v>
      </c>
      <c r="C16" s="46">
        <v>9007</v>
      </c>
      <c r="D16" s="45">
        <v>9007.5</v>
      </c>
      <c r="E16" s="44">
        <f t="shared" si="0"/>
        <v>9007.25</v>
      </c>
      <c r="F16" s="46">
        <v>9135</v>
      </c>
      <c r="G16" s="45">
        <v>9138</v>
      </c>
      <c r="H16" s="44">
        <f t="shared" si="1"/>
        <v>9136.5</v>
      </c>
      <c r="I16" s="46">
        <v>9385</v>
      </c>
      <c r="J16" s="45">
        <v>9395</v>
      </c>
      <c r="K16" s="44">
        <f t="shared" si="2"/>
        <v>9390</v>
      </c>
      <c r="L16" s="46">
        <v>9460</v>
      </c>
      <c r="M16" s="45">
        <v>9470</v>
      </c>
      <c r="N16" s="44">
        <f t="shared" si="3"/>
        <v>9465</v>
      </c>
      <c r="O16" s="46">
        <v>9475</v>
      </c>
      <c r="P16" s="45">
        <v>9485</v>
      </c>
      <c r="Q16" s="44">
        <f t="shared" si="4"/>
        <v>9480</v>
      </c>
      <c r="R16" s="52">
        <v>9007.5</v>
      </c>
      <c r="S16" s="51">
        <v>1.3091999999999999</v>
      </c>
      <c r="T16" s="51">
        <v>1.1044</v>
      </c>
      <c r="U16" s="50">
        <v>141.69999999999999</v>
      </c>
      <c r="V16" s="43">
        <v>6880.16</v>
      </c>
      <c r="W16" s="43">
        <v>6977.17</v>
      </c>
      <c r="X16" s="49">
        <f t="shared" si="5"/>
        <v>8156.0123143788478</v>
      </c>
      <c r="Y16" s="48">
        <v>1.3097000000000001</v>
      </c>
    </row>
    <row r="17" spans="2:25" x14ac:dyDescent="0.2">
      <c r="B17" s="47">
        <v>45547</v>
      </c>
      <c r="C17" s="46">
        <v>9115</v>
      </c>
      <c r="D17" s="45">
        <v>9115.5</v>
      </c>
      <c r="E17" s="44">
        <f t="shared" si="0"/>
        <v>9115.25</v>
      </c>
      <c r="F17" s="46">
        <v>9238</v>
      </c>
      <c r="G17" s="45">
        <v>9238.5</v>
      </c>
      <c r="H17" s="44">
        <f t="shared" si="1"/>
        <v>9238.25</v>
      </c>
      <c r="I17" s="46">
        <v>9465</v>
      </c>
      <c r="J17" s="45">
        <v>9475</v>
      </c>
      <c r="K17" s="44">
        <f t="shared" si="2"/>
        <v>9470</v>
      </c>
      <c r="L17" s="46">
        <v>9535</v>
      </c>
      <c r="M17" s="45">
        <v>9545</v>
      </c>
      <c r="N17" s="44">
        <f t="shared" si="3"/>
        <v>9540</v>
      </c>
      <c r="O17" s="46">
        <v>9550</v>
      </c>
      <c r="P17" s="45">
        <v>9560</v>
      </c>
      <c r="Q17" s="44">
        <f t="shared" si="4"/>
        <v>9555</v>
      </c>
      <c r="R17" s="52">
        <v>9115.5</v>
      </c>
      <c r="S17" s="51">
        <v>1.3039000000000001</v>
      </c>
      <c r="T17" s="51">
        <v>1.1014999999999999</v>
      </c>
      <c r="U17" s="50">
        <v>142.57</v>
      </c>
      <c r="V17" s="43">
        <v>6990.95</v>
      </c>
      <c r="W17" s="43">
        <v>7082.02</v>
      </c>
      <c r="X17" s="49">
        <f t="shared" si="5"/>
        <v>8275.5333635950974</v>
      </c>
      <c r="Y17" s="48">
        <v>1.3045</v>
      </c>
    </row>
    <row r="18" spans="2:25" x14ac:dyDescent="0.2">
      <c r="B18" s="47">
        <v>45548</v>
      </c>
      <c r="C18" s="46">
        <v>9080</v>
      </c>
      <c r="D18" s="45">
        <v>9080.5</v>
      </c>
      <c r="E18" s="44">
        <f t="shared" si="0"/>
        <v>9080.25</v>
      </c>
      <c r="F18" s="46">
        <v>9203</v>
      </c>
      <c r="G18" s="45">
        <v>9204</v>
      </c>
      <c r="H18" s="44">
        <f t="shared" si="1"/>
        <v>9203.5</v>
      </c>
      <c r="I18" s="46">
        <v>9420</v>
      </c>
      <c r="J18" s="45">
        <v>9430</v>
      </c>
      <c r="K18" s="44">
        <f t="shared" si="2"/>
        <v>9425</v>
      </c>
      <c r="L18" s="46">
        <v>9480</v>
      </c>
      <c r="M18" s="45">
        <v>9490</v>
      </c>
      <c r="N18" s="44">
        <f t="shared" si="3"/>
        <v>9485</v>
      </c>
      <c r="O18" s="46">
        <v>9495</v>
      </c>
      <c r="P18" s="45">
        <v>9505</v>
      </c>
      <c r="Q18" s="44">
        <f t="shared" si="4"/>
        <v>9500</v>
      </c>
      <c r="R18" s="52">
        <v>9080.5</v>
      </c>
      <c r="S18" s="51">
        <v>1.3123</v>
      </c>
      <c r="T18" s="51">
        <v>1.1085</v>
      </c>
      <c r="U18" s="50">
        <v>140.84</v>
      </c>
      <c r="V18" s="43">
        <v>6919.53</v>
      </c>
      <c r="W18" s="43">
        <v>7011.5</v>
      </c>
      <c r="X18" s="49">
        <f t="shared" si="5"/>
        <v>8191.7004961659895</v>
      </c>
      <c r="Y18" s="48">
        <v>1.3127</v>
      </c>
    </row>
    <row r="19" spans="2:25" x14ac:dyDescent="0.2">
      <c r="B19" s="47">
        <v>45551</v>
      </c>
      <c r="C19" s="46">
        <v>9215.5</v>
      </c>
      <c r="D19" s="45">
        <v>9216</v>
      </c>
      <c r="E19" s="44">
        <f t="shared" si="0"/>
        <v>9215.75</v>
      </c>
      <c r="F19" s="46">
        <v>9340</v>
      </c>
      <c r="G19" s="45">
        <v>9345</v>
      </c>
      <c r="H19" s="44">
        <f t="shared" si="1"/>
        <v>9342.5</v>
      </c>
      <c r="I19" s="46">
        <v>9555</v>
      </c>
      <c r="J19" s="45">
        <v>9565</v>
      </c>
      <c r="K19" s="44">
        <f t="shared" si="2"/>
        <v>9560</v>
      </c>
      <c r="L19" s="46">
        <v>9615</v>
      </c>
      <c r="M19" s="45">
        <v>9625</v>
      </c>
      <c r="N19" s="44">
        <f t="shared" si="3"/>
        <v>9620</v>
      </c>
      <c r="O19" s="46">
        <v>9610</v>
      </c>
      <c r="P19" s="45">
        <v>9620</v>
      </c>
      <c r="Q19" s="44">
        <f t="shared" si="4"/>
        <v>9615</v>
      </c>
      <c r="R19" s="52">
        <v>9216</v>
      </c>
      <c r="S19" s="51">
        <v>1.3201000000000001</v>
      </c>
      <c r="T19" s="51">
        <v>1.1124000000000001</v>
      </c>
      <c r="U19" s="50">
        <v>139.88999999999999</v>
      </c>
      <c r="V19" s="43">
        <v>6981.29</v>
      </c>
      <c r="W19" s="43">
        <v>7077.4</v>
      </c>
      <c r="X19" s="49">
        <f t="shared" si="5"/>
        <v>8284.7896440129443</v>
      </c>
      <c r="Y19" s="48">
        <v>1.3204</v>
      </c>
    </row>
    <row r="20" spans="2:25" x14ac:dyDescent="0.2">
      <c r="B20" s="47">
        <v>45552</v>
      </c>
      <c r="C20" s="46">
        <v>9241</v>
      </c>
      <c r="D20" s="45">
        <v>9242</v>
      </c>
      <c r="E20" s="44">
        <f t="shared" si="0"/>
        <v>9241.5</v>
      </c>
      <c r="F20" s="46">
        <v>9371</v>
      </c>
      <c r="G20" s="45">
        <v>9373</v>
      </c>
      <c r="H20" s="44">
        <f t="shared" si="1"/>
        <v>9372</v>
      </c>
      <c r="I20" s="46">
        <v>9615</v>
      </c>
      <c r="J20" s="45">
        <v>9625</v>
      </c>
      <c r="K20" s="44">
        <f t="shared" si="2"/>
        <v>9620</v>
      </c>
      <c r="L20" s="46">
        <v>9690</v>
      </c>
      <c r="M20" s="45">
        <v>9700</v>
      </c>
      <c r="N20" s="44">
        <f t="shared" si="3"/>
        <v>9695</v>
      </c>
      <c r="O20" s="46">
        <v>9685</v>
      </c>
      <c r="P20" s="45">
        <v>9695</v>
      </c>
      <c r="Q20" s="44">
        <f t="shared" si="4"/>
        <v>9690</v>
      </c>
      <c r="R20" s="52">
        <v>9242</v>
      </c>
      <c r="S20" s="51">
        <v>1.3221000000000001</v>
      </c>
      <c r="T20" s="51">
        <v>1.1138999999999999</v>
      </c>
      <c r="U20" s="50">
        <v>140.61000000000001</v>
      </c>
      <c r="V20" s="43">
        <v>6990.39</v>
      </c>
      <c r="W20" s="43">
        <v>7087.87</v>
      </c>
      <c r="X20" s="49">
        <f t="shared" si="5"/>
        <v>8296.9745937696389</v>
      </c>
      <c r="Y20" s="48">
        <v>1.3224</v>
      </c>
    </row>
    <row r="21" spans="2:25" x14ac:dyDescent="0.2">
      <c r="B21" s="47">
        <v>45553</v>
      </c>
      <c r="C21" s="46">
        <v>9288.5</v>
      </c>
      <c r="D21" s="45">
        <v>9289</v>
      </c>
      <c r="E21" s="44">
        <f t="shared" si="0"/>
        <v>9288.75</v>
      </c>
      <c r="F21" s="46">
        <v>9424</v>
      </c>
      <c r="G21" s="45">
        <v>9425</v>
      </c>
      <c r="H21" s="44">
        <f t="shared" si="1"/>
        <v>9424.5</v>
      </c>
      <c r="I21" s="46">
        <v>9660</v>
      </c>
      <c r="J21" s="45">
        <v>9670</v>
      </c>
      <c r="K21" s="44">
        <f t="shared" si="2"/>
        <v>9665</v>
      </c>
      <c r="L21" s="46">
        <v>9735</v>
      </c>
      <c r="M21" s="45">
        <v>9745</v>
      </c>
      <c r="N21" s="44">
        <f t="shared" si="3"/>
        <v>9740</v>
      </c>
      <c r="O21" s="46">
        <v>9730</v>
      </c>
      <c r="P21" s="45">
        <v>9740</v>
      </c>
      <c r="Q21" s="44">
        <f t="shared" si="4"/>
        <v>9735</v>
      </c>
      <c r="R21" s="52">
        <v>9289</v>
      </c>
      <c r="S21" s="51">
        <v>1.3210999999999999</v>
      </c>
      <c r="T21" s="51">
        <v>1.1125</v>
      </c>
      <c r="U21" s="50">
        <v>141.85</v>
      </c>
      <c r="V21" s="43">
        <v>7031.26</v>
      </c>
      <c r="W21" s="43">
        <v>7133.13</v>
      </c>
      <c r="X21" s="49">
        <f t="shared" si="5"/>
        <v>8349.6629213483138</v>
      </c>
      <c r="Y21" s="48">
        <v>1.3212999999999999</v>
      </c>
    </row>
    <row r="22" spans="2:25" x14ac:dyDescent="0.2">
      <c r="B22" s="47">
        <v>45554</v>
      </c>
      <c r="C22" s="46">
        <v>9405</v>
      </c>
      <c r="D22" s="45">
        <v>9405.5</v>
      </c>
      <c r="E22" s="44">
        <f t="shared" si="0"/>
        <v>9405.25</v>
      </c>
      <c r="F22" s="46">
        <v>9533</v>
      </c>
      <c r="G22" s="45">
        <v>9534</v>
      </c>
      <c r="H22" s="44">
        <f t="shared" si="1"/>
        <v>9533.5</v>
      </c>
      <c r="I22" s="46">
        <v>9760</v>
      </c>
      <c r="J22" s="45">
        <v>9770</v>
      </c>
      <c r="K22" s="44">
        <f t="shared" si="2"/>
        <v>9765</v>
      </c>
      <c r="L22" s="46">
        <v>9830</v>
      </c>
      <c r="M22" s="45">
        <v>9840</v>
      </c>
      <c r="N22" s="44">
        <f t="shared" si="3"/>
        <v>9835</v>
      </c>
      <c r="O22" s="46">
        <v>9810</v>
      </c>
      <c r="P22" s="45">
        <v>9820</v>
      </c>
      <c r="Q22" s="44">
        <f t="shared" si="4"/>
        <v>9815</v>
      </c>
      <c r="R22" s="52">
        <v>9405.5</v>
      </c>
      <c r="S22" s="51">
        <v>1.3286</v>
      </c>
      <c r="T22" s="51">
        <v>1.1158999999999999</v>
      </c>
      <c r="U22" s="50">
        <v>142.93</v>
      </c>
      <c r="V22" s="43">
        <v>7079.26</v>
      </c>
      <c r="W22" s="43">
        <v>7177.06</v>
      </c>
      <c r="X22" s="49">
        <f t="shared" si="5"/>
        <v>8428.6226364369577</v>
      </c>
      <c r="Y22" s="48">
        <v>1.3284</v>
      </c>
    </row>
    <row r="23" spans="2:25" x14ac:dyDescent="0.2">
      <c r="B23" s="47">
        <v>45555</v>
      </c>
      <c r="C23" s="46">
        <v>9393</v>
      </c>
      <c r="D23" s="45">
        <v>9395</v>
      </c>
      <c r="E23" s="44">
        <f t="shared" si="0"/>
        <v>9394</v>
      </c>
      <c r="F23" s="46">
        <v>9530</v>
      </c>
      <c r="G23" s="45">
        <v>9535</v>
      </c>
      <c r="H23" s="44">
        <f t="shared" si="1"/>
        <v>9532.5</v>
      </c>
      <c r="I23" s="46">
        <v>9770</v>
      </c>
      <c r="J23" s="45">
        <v>9780</v>
      </c>
      <c r="K23" s="44">
        <f t="shared" si="2"/>
        <v>9775</v>
      </c>
      <c r="L23" s="46">
        <v>9830</v>
      </c>
      <c r="M23" s="45">
        <v>9840</v>
      </c>
      <c r="N23" s="44">
        <f t="shared" si="3"/>
        <v>9835</v>
      </c>
      <c r="O23" s="46">
        <v>9810</v>
      </c>
      <c r="P23" s="45">
        <v>9820</v>
      </c>
      <c r="Q23" s="44">
        <f t="shared" si="4"/>
        <v>9815</v>
      </c>
      <c r="R23" s="52">
        <v>9395</v>
      </c>
      <c r="S23" s="51">
        <v>1.33</v>
      </c>
      <c r="T23" s="51">
        <v>1.1161000000000001</v>
      </c>
      <c r="U23" s="50">
        <v>144.21</v>
      </c>
      <c r="V23" s="43">
        <v>7063.91</v>
      </c>
      <c r="W23" s="43">
        <v>7169.17</v>
      </c>
      <c r="X23" s="49">
        <f t="shared" si="5"/>
        <v>8417.7045067646268</v>
      </c>
      <c r="Y23" s="48">
        <v>1.33</v>
      </c>
    </row>
    <row r="24" spans="2:25" x14ac:dyDescent="0.2">
      <c r="B24" s="47">
        <v>45558</v>
      </c>
      <c r="C24" s="46">
        <v>9324</v>
      </c>
      <c r="D24" s="45">
        <v>9329</v>
      </c>
      <c r="E24" s="44">
        <f t="shared" si="0"/>
        <v>9326.5</v>
      </c>
      <c r="F24" s="46">
        <v>9461</v>
      </c>
      <c r="G24" s="45">
        <v>9462</v>
      </c>
      <c r="H24" s="44">
        <f t="shared" si="1"/>
        <v>9461.5</v>
      </c>
      <c r="I24" s="46">
        <v>9700</v>
      </c>
      <c r="J24" s="45">
        <v>9710</v>
      </c>
      <c r="K24" s="44">
        <f t="shared" si="2"/>
        <v>9705</v>
      </c>
      <c r="L24" s="46">
        <v>9760</v>
      </c>
      <c r="M24" s="45">
        <v>9770</v>
      </c>
      <c r="N24" s="44">
        <f t="shared" si="3"/>
        <v>9765</v>
      </c>
      <c r="O24" s="46">
        <v>9740</v>
      </c>
      <c r="P24" s="45">
        <v>9750</v>
      </c>
      <c r="Q24" s="44">
        <f t="shared" si="4"/>
        <v>9745</v>
      </c>
      <c r="R24" s="52">
        <v>9329</v>
      </c>
      <c r="S24" s="51">
        <v>1.3312999999999999</v>
      </c>
      <c r="T24" s="51">
        <v>1.1120000000000001</v>
      </c>
      <c r="U24" s="50">
        <v>143.62</v>
      </c>
      <c r="V24" s="43">
        <v>7007.44</v>
      </c>
      <c r="W24" s="43">
        <v>7109.47</v>
      </c>
      <c r="X24" s="49">
        <f t="shared" si="5"/>
        <v>8389.3884892086317</v>
      </c>
      <c r="Y24" s="48">
        <v>1.3309</v>
      </c>
    </row>
    <row r="25" spans="2:25" x14ac:dyDescent="0.2">
      <c r="B25" s="47">
        <v>45559</v>
      </c>
      <c r="C25" s="46">
        <v>9601.5</v>
      </c>
      <c r="D25" s="45">
        <v>9602</v>
      </c>
      <c r="E25" s="44">
        <f t="shared" si="0"/>
        <v>9601.75</v>
      </c>
      <c r="F25" s="46">
        <v>9733</v>
      </c>
      <c r="G25" s="45">
        <v>9735</v>
      </c>
      <c r="H25" s="44">
        <f t="shared" si="1"/>
        <v>9734</v>
      </c>
      <c r="I25" s="46">
        <v>9960</v>
      </c>
      <c r="J25" s="45">
        <v>9970</v>
      </c>
      <c r="K25" s="44">
        <f t="shared" si="2"/>
        <v>9965</v>
      </c>
      <c r="L25" s="46">
        <v>10035</v>
      </c>
      <c r="M25" s="45">
        <v>10045</v>
      </c>
      <c r="N25" s="44">
        <f t="shared" si="3"/>
        <v>10040</v>
      </c>
      <c r="O25" s="46">
        <v>10035</v>
      </c>
      <c r="P25" s="45">
        <v>10045</v>
      </c>
      <c r="Q25" s="44">
        <f t="shared" si="4"/>
        <v>10040</v>
      </c>
      <c r="R25" s="52">
        <v>9602</v>
      </c>
      <c r="S25" s="51">
        <v>1.3371</v>
      </c>
      <c r="T25" s="51">
        <v>1.113</v>
      </c>
      <c r="U25" s="50">
        <v>143.99</v>
      </c>
      <c r="V25" s="43">
        <v>7181.21</v>
      </c>
      <c r="W25" s="43">
        <v>7282.86</v>
      </c>
      <c r="X25" s="49">
        <f t="shared" si="5"/>
        <v>8627.1338724168909</v>
      </c>
      <c r="Y25" s="48">
        <v>1.3367</v>
      </c>
    </row>
    <row r="26" spans="2:25" x14ac:dyDescent="0.2">
      <c r="B26" s="47">
        <v>45560</v>
      </c>
      <c r="C26" s="46">
        <v>9618</v>
      </c>
      <c r="D26" s="45">
        <v>9618.5</v>
      </c>
      <c r="E26" s="44">
        <f t="shared" si="0"/>
        <v>9618.25</v>
      </c>
      <c r="F26" s="46">
        <v>9750</v>
      </c>
      <c r="G26" s="45">
        <v>9751</v>
      </c>
      <c r="H26" s="44">
        <f t="shared" si="1"/>
        <v>9750.5</v>
      </c>
      <c r="I26" s="46">
        <v>9975</v>
      </c>
      <c r="J26" s="45">
        <v>9985</v>
      </c>
      <c r="K26" s="44">
        <f t="shared" si="2"/>
        <v>9980</v>
      </c>
      <c r="L26" s="46">
        <v>10035</v>
      </c>
      <c r="M26" s="45">
        <v>10045</v>
      </c>
      <c r="N26" s="44">
        <f t="shared" si="3"/>
        <v>10040</v>
      </c>
      <c r="O26" s="46">
        <v>10025</v>
      </c>
      <c r="P26" s="45">
        <v>10035</v>
      </c>
      <c r="Q26" s="44">
        <f t="shared" si="4"/>
        <v>10030</v>
      </c>
      <c r="R26" s="52">
        <v>9618.5</v>
      </c>
      <c r="S26" s="51">
        <v>1.3375999999999999</v>
      </c>
      <c r="T26" s="51">
        <v>1.1194999999999999</v>
      </c>
      <c r="U26" s="50">
        <v>144.31</v>
      </c>
      <c r="V26" s="43">
        <v>7190.86</v>
      </c>
      <c r="W26" s="43">
        <v>7292.1</v>
      </c>
      <c r="X26" s="49">
        <f t="shared" si="5"/>
        <v>8591.7820455560523</v>
      </c>
      <c r="Y26" s="48">
        <v>1.3371999999999999</v>
      </c>
    </row>
    <row r="27" spans="2:25" x14ac:dyDescent="0.2">
      <c r="B27" s="47">
        <v>45561</v>
      </c>
      <c r="C27" s="46">
        <v>9843</v>
      </c>
      <c r="D27" s="45">
        <v>9844</v>
      </c>
      <c r="E27" s="44">
        <f t="shared" si="0"/>
        <v>9843.5</v>
      </c>
      <c r="F27" s="46">
        <v>9990</v>
      </c>
      <c r="G27" s="45">
        <v>9995</v>
      </c>
      <c r="H27" s="44">
        <f t="shared" si="1"/>
        <v>9992.5</v>
      </c>
      <c r="I27" s="46">
        <v>10215</v>
      </c>
      <c r="J27" s="45">
        <v>10225</v>
      </c>
      <c r="K27" s="44">
        <f t="shared" si="2"/>
        <v>10220</v>
      </c>
      <c r="L27" s="46">
        <v>10280</v>
      </c>
      <c r="M27" s="45">
        <v>10290</v>
      </c>
      <c r="N27" s="44">
        <f t="shared" si="3"/>
        <v>10285</v>
      </c>
      <c r="O27" s="46">
        <v>10260</v>
      </c>
      <c r="P27" s="45">
        <v>10270</v>
      </c>
      <c r="Q27" s="44">
        <f t="shared" si="4"/>
        <v>10265</v>
      </c>
      <c r="R27" s="52">
        <v>9844</v>
      </c>
      <c r="S27" s="51">
        <v>1.3374999999999999</v>
      </c>
      <c r="T27" s="51">
        <v>1.1154999999999999</v>
      </c>
      <c r="U27" s="50">
        <v>144.16999999999999</v>
      </c>
      <c r="V27" s="43">
        <v>7360</v>
      </c>
      <c r="W27" s="43">
        <v>7475.69</v>
      </c>
      <c r="X27" s="49">
        <f t="shared" si="5"/>
        <v>8824.7422680412383</v>
      </c>
      <c r="Y27" s="48">
        <v>1.337</v>
      </c>
    </row>
    <row r="28" spans="2:25" x14ac:dyDescent="0.2">
      <c r="B28" s="47">
        <v>45562</v>
      </c>
      <c r="C28" s="46">
        <v>9858</v>
      </c>
      <c r="D28" s="45">
        <v>9860</v>
      </c>
      <c r="E28" s="44">
        <f t="shared" si="0"/>
        <v>9859</v>
      </c>
      <c r="F28" s="46">
        <v>9990</v>
      </c>
      <c r="G28" s="45">
        <v>9995</v>
      </c>
      <c r="H28" s="44">
        <f t="shared" si="1"/>
        <v>9992.5</v>
      </c>
      <c r="I28" s="46">
        <v>10220</v>
      </c>
      <c r="J28" s="45">
        <v>10230</v>
      </c>
      <c r="K28" s="44">
        <f t="shared" si="2"/>
        <v>10225</v>
      </c>
      <c r="L28" s="46">
        <v>10260</v>
      </c>
      <c r="M28" s="45">
        <v>10270</v>
      </c>
      <c r="N28" s="44">
        <f t="shared" si="3"/>
        <v>10265</v>
      </c>
      <c r="O28" s="46">
        <v>10220</v>
      </c>
      <c r="P28" s="45">
        <v>10230</v>
      </c>
      <c r="Q28" s="44">
        <f t="shared" si="4"/>
        <v>10225</v>
      </c>
      <c r="R28" s="52">
        <v>9860</v>
      </c>
      <c r="S28" s="51">
        <v>1.3389</v>
      </c>
      <c r="T28" s="51">
        <v>1.1163000000000001</v>
      </c>
      <c r="U28" s="50">
        <v>143.11000000000001</v>
      </c>
      <c r="V28" s="43">
        <v>7364.25</v>
      </c>
      <c r="W28" s="43">
        <v>7467.87</v>
      </c>
      <c r="X28" s="49">
        <f t="shared" si="5"/>
        <v>8832.75105258443</v>
      </c>
      <c r="Y28" s="48">
        <v>1.3384</v>
      </c>
    </row>
    <row r="29" spans="2:25" x14ac:dyDescent="0.2">
      <c r="B29" s="47">
        <v>45565</v>
      </c>
      <c r="C29" s="46">
        <v>9766</v>
      </c>
      <c r="D29" s="45">
        <v>9767</v>
      </c>
      <c r="E29" s="44">
        <f t="shared" si="0"/>
        <v>9766.5</v>
      </c>
      <c r="F29" s="46">
        <v>9905.5</v>
      </c>
      <c r="G29" s="45">
        <v>9906.5</v>
      </c>
      <c r="H29" s="44">
        <f t="shared" si="1"/>
        <v>9906</v>
      </c>
      <c r="I29" s="46">
        <v>10125</v>
      </c>
      <c r="J29" s="45">
        <v>10135</v>
      </c>
      <c r="K29" s="44">
        <f t="shared" si="2"/>
        <v>10130</v>
      </c>
      <c r="L29" s="46">
        <v>10170</v>
      </c>
      <c r="M29" s="45">
        <v>10180</v>
      </c>
      <c r="N29" s="44">
        <f t="shared" si="3"/>
        <v>10175</v>
      </c>
      <c r="O29" s="46">
        <v>10135</v>
      </c>
      <c r="P29" s="45">
        <v>10145</v>
      </c>
      <c r="Q29" s="44">
        <f t="shared" si="4"/>
        <v>10140</v>
      </c>
      <c r="R29" s="52">
        <v>9767</v>
      </c>
      <c r="S29" s="51">
        <v>1.3403</v>
      </c>
      <c r="T29" s="51">
        <v>1.1197999999999999</v>
      </c>
      <c r="U29" s="50">
        <v>142.57</v>
      </c>
      <c r="V29" s="43">
        <v>7287.17</v>
      </c>
      <c r="W29" s="43">
        <v>7393.46</v>
      </c>
      <c r="X29" s="49">
        <f t="shared" si="5"/>
        <v>8722.0932309340969</v>
      </c>
      <c r="Y29" s="48">
        <v>1.3399000000000001</v>
      </c>
    </row>
    <row r="30" spans="2:25" s="10" customFormat="1" x14ac:dyDescent="0.2">
      <c r="B30" s="42" t="s">
        <v>11</v>
      </c>
      <c r="C30" s="41">
        <f>ROUND(AVERAGE(C9:C29),2)</f>
        <v>9253.24</v>
      </c>
      <c r="D30" s="40">
        <f>ROUND(AVERAGE(D9:D29),2)</f>
        <v>9254.5</v>
      </c>
      <c r="E30" s="39">
        <f>ROUND(AVERAGE(C30:D30),2)</f>
        <v>9253.8700000000008</v>
      </c>
      <c r="F30" s="41">
        <f>ROUND(AVERAGE(F9:F29),2)</f>
        <v>9382.24</v>
      </c>
      <c r="G30" s="40">
        <f>ROUND(AVERAGE(G9:G29),2)</f>
        <v>9384.86</v>
      </c>
      <c r="H30" s="39">
        <f>ROUND(AVERAGE(F30:G30),2)</f>
        <v>9383.5499999999993</v>
      </c>
      <c r="I30" s="41">
        <f>ROUND(AVERAGE(I9:I29),2)</f>
        <v>9617.6200000000008</v>
      </c>
      <c r="J30" s="40">
        <f>ROUND(AVERAGE(J9:J29),2)</f>
        <v>9627.6200000000008</v>
      </c>
      <c r="K30" s="39">
        <f>ROUND(AVERAGE(I30:J30),2)</f>
        <v>9622.6200000000008</v>
      </c>
      <c r="L30" s="41">
        <f>ROUND(AVERAGE(L9:L29),2)</f>
        <v>9693.81</v>
      </c>
      <c r="M30" s="40">
        <f>ROUND(AVERAGE(M9:M29),2)</f>
        <v>9703.81</v>
      </c>
      <c r="N30" s="39">
        <f>ROUND(AVERAGE(L30:M30),2)</f>
        <v>9698.81</v>
      </c>
      <c r="O30" s="41">
        <f>ROUND(AVERAGE(O9:O29),2)</f>
        <v>9690.7099999999991</v>
      </c>
      <c r="P30" s="40">
        <f>ROUND(AVERAGE(P9:P29),2)</f>
        <v>9700.7099999999991</v>
      </c>
      <c r="Q30" s="39">
        <f>ROUND(AVERAGE(O30:P30),2)</f>
        <v>9695.7099999999991</v>
      </c>
      <c r="R30" s="38">
        <f>ROUND(AVERAGE(R9:R29),2)</f>
        <v>9254.5</v>
      </c>
      <c r="S30" s="37">
        <f>ROUND(AVERAGE(S9:S29),4)</f>
        <v>1.3219000000000001</v>
      </c>
      <c r="T30" s="36">
        <f>ROUND(AVERAGE(T9:T29),4)</f>
        <v>1.1107</v>
      </c>
      <c r="U30" s="175">
        <f>ROUND(AVERAGE(U9:U29),2)</f>
        <v>143.22999999999999</v>
      </c>
      <c r="V30" s="35">
        <f>AVERAGE(V9:V29)</f>
        <v>6999.7719047619048</v>
      </c>
      <c r="W30" s="35">
        <f>AVERAGE(W9:W29)</f>
        <v>7097.5285714285701</v>
      </c>
      <c r="X30" s="35">
        <f>AVERAGE(X9:X29)</f>
        <v>8331.412406544383</v>
      </c>
      <c r="Y30" s="34">
        <f>AVERAGE(Y9:Y29)</f>
        <v>1.3220142857142856</v>
      </c>
    </row>
    <row r="31" spans="2:25" s="5" customFormat="1" x14ac:dyDescent="0.2">
      <c r="B31" s="33" t="s">
        <v>12</v>
      </c>
      <c r="C31" s="32">
        <f t="shared" ref="C31:Y31" si="6">MAX(C9:C29)</f>
        <v>9858</v>
      </c>
      <c r="D31" s="31">
        <f t="shared" si="6"/>
        <v>9860</v>
      </c>
      <c r="E31" s="30">
        <f t="shared" si="6"/>
        <v>9859</v>
      </c>
      <c r="F31" s="32">
        <f t="shared" si="6"/>
        <v>9990</v>
      </c>
      <c r="G31" s="31">
        <f t="shared" si="6"/>
        <v>9995</v>
      </c>
      <c r="H31" s="30">
        <f t="shared" si="6"/>
        <v>9992.5</v>
      </c>
      <c r="I31" s="32">
        <f t="shared" si="6"/>
        <v>10220</v>
      </c>
      <c r="J31" s="31">
        <f t="shared" si="6"/>
        <v>10230</v>
      </c>
      <c r="K31" s="30">
        <f t="shared" si="6"/>
        <v>10225</v>
      </c>
      <c r="L31" s="32">
        <f t="shared" si="6"/>
        <v>10280</v>
      </c>
      <c r="M31" s="31">
        <f t="shared" si="6"/>
        <v>10290</v>
      </c>
      <c r="N31" s="30">
        <f t="shared" si="6"/>
        <v>10285</v>
      </c>
      <c r="O31" s="32">
        <f t="shared" si="6"/>
        <v>10260</v>
      </c>
      <c r="P31" s="31">
        <f t="shared" si="6"/>
        <v>10270</v>
      </c>
      <c r="Q31" s="30">
        <f t="shared" si="6"/>
        <v>10265</v>
      </c>
      <c r="R31" s="29">
        <f t="shared" si="6"/>
        <v>9860</v>
      </c>
      <c r="S31" s="28">
        <f t="shared" si="6"/>
        <v>1.3403</v>
      </c>
      <c r="T31" s="27">
        <f t="shared" si="6"/>
        <v>1.1197999999999999</v>
      </c>
      <c r="U31" s="26">
        <f t="shared" si="6"/>
        <v>147.07</v>
      </c>
      <c r="V31" s="25">
        <f t="shared" si="6"/>
        <v>7364.25</v>
      </c>
      <c r="W31" s="25">
        <f t="shared" si="6"/>
        <v>7475.69</v>
      </c>
      <c r="X31" s="25">
        <f t="shared" si="6"/>
        <v>8832.75105258443</v>
      </c>
      <c r="Y31" s="24">
        <f t="shared" si="6"/>
        <v>1.3399000000000001</v>
      </c>
    </row>
    <row r="32" spans="2:25" s="5" customFormat="1" ht="13.5" thickBot="1" x14ac:dyDescent="0.25">
      <c r="B32" s="23" t="s">
        <v>13</v>
      </c>
      <c r="C32" s="22">
        <f t="shared" ref="C32:Y32" si="7">MIN(C9:C29)</f>
        <v>8830</v>
      </c>
      <c r="D32" s="21">
        <f t="shared" si="7"/>
        <v>8830.5</v>
      </c>
      <c r="E32" s="20">
        <f t="shared" si="7"/>
        <v>8830.25</v>
      </c>
      <c r="F32" s="22">
        <f t="shared" si="7"/>
        <v>8956</v>
      </c>
      <c r="G32" s="21">
        <f t="shared" si="7"/>
        <v>8959</v>
      </c>
      <c r="H32" s="20">
        <f t="shared" si="7"/>
        <v>8957.5</v>
      </c>
      <c r="I32" s="22">
        <f t="shared" si="7"/>
        <v>9205</v>
      </c>
      <c r="J32" s="21">
        <f t="shared" si="7"/>
        <v>9215</v>
      </c>
      <c r="K32" s="20">
        <f t="shared" si="7"/>
        <v>9210</v>
      </c>
      <c r="L32" s="22">
        <f t="shared" si="7"/>
        <v>9315</v>
      </c>
      <c r="M32" s="21">
        <f t="shared" si="7"/>
        <v>9325</v>
      </c>
      <c r="N32" s="20">
        <f t="shared" si="7"/>
        <v>9320</v>
      </c>
      <c r="O32" s="22">
        <f t="shared" si="7"/>
        <v>9335</v>
      </c>
      <c r="P32" s="21">
        <f t="shared" si="7"/>
        <v>9345</v>
      </c>
      <c r="Q32" s="20">
        <f t="shared" si="7"/>
        <v>9340</v>
      </c>
      <c r="R32" s="19">
        <f t="shared" si="7"/>
        <v>8830.5</v>
      </c>
      <c r="S32" s="18">
        <f t="shared" si="7"/>
        <v>1.3039000000000001</v>
      </c>
      <c r="T32" s="17">
        <f t="shared" si="7"/>
        <v>1.1014999999999999</v>
      </c>
      <c r="U32" s="16">
        <f t="shared" si="7"/>
        <v>139.88999999999999</v>
      </c>
      <c r="V32" s="15">
        <f t="shared" si="7"/>
        <v>6730.56</v>
      </c>
      <c r="W32" s="15">
        <f t="shared" si="7"/>
        <v>6825.38</v>
      </c>
      <c r="X32" s="15">
        <f t="shared" si="7"/>
        <v>7990.6795765089137</v>
      </c>
      <c r="Y32" s="14">
        <f t="shared" si="7"/>
        <v>1.3045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J34"/>
  <sheetViews>
    <sheetView workbookViewId="0"/>
  </sheetViews>
  <sheetFormatPr defaultRowHeight="12.75" x14ac:dyDescent="0.2"/>
  <cols>
    <col min="3" max="3" width="12.140625" customWidth="1"/>
    <col min="4" max="4" width="19.7109375" customWidth="1"/>
    <col min="6" max="6" width="12.140625" customWidth="1"/>
    <col min="7" max="7" width="19.7109375" customWidth="1"/>
    <col min="9" max="9" width="12.140625" customWidth="1"/>
    <col min="10" max="10" width="19.7109375" customWidth="1"/>
  </cols>
  <sheetData>
    <row r="2" spans="2:10" x14ac:dyDescent="0.2">
      <c r="B2" s="76" t="s">
        <v>39</v>
      </c>
    </row>
    <row r="3" spans="2:10" ht="13.5" thickBot="1" x14ac:dyDescent="0.25"/>
    <row r="4" spans="2:10" x14ac:dyDescent="0.2">
      <c r="C4" s="189" t="s">
        <v>38</v>
      </c>
      <c r="D4" s="190"/>
      <c r="F4" s="189" t="s">
        <v>37</v>
      </c>
      <c r="G4" s="190"/>
      <c r="I4" s="189" t="s">
        <v>36</v>
      </c>
      <c r="J4" s="190"/>
    </row>
    <row r="5" spans="2:10" x14ac:dyDescent="0.2">
      <c r="C5" s="75">
        <v>45565</v>
      </c>
      <c r="D5" s="74"/>
      <c r="F5" s="75">
        <v>45565</v>
      </c>
      <c r="G5" s="74"/>
      <c r="I5" s="75">
        <v>45565</v>
      </c>
      <c r="J5" s="74"/>
    </row>
    <row r="6" spans="2:10" x14ac:dyDescent="0.2">
      <c r="C6" s="73"/>
      <c r="D6" s="72" t="s">
        <v>35</v>
      </c>
      <c r="F6" s="73"/>
      <c r="G6" s="72" t="s">
        <v>35</v>
      </c>
      <c r="I6" s="73"/>
      <c r="J6" s="72" t="s">
        <v>35</v>
      </c>
    </row>
    <row r="7" spans="2:10" x14ac:dyDescent="0.2">
      <c r="C7" s="71"/>
      <c r="D7" s="70"/>
      <c r="F7" s="71"/>
      <c r="G7" s="70"/>
      <c r="I7" s="71"/>
      <c r="J7" s="70"/>
    </row>
    <row r="8" spans="2:10" x14ac:dyDescent="0.2">
      <c r="C8" s="69">
        <v>45537</v>
      </c>
      <c r="D8" s="68">
        <v>9209.08</v>
      </c>
      <c r="F8" s="69">
        <f t="shared" ref="F8:F28" si="0">C8</f>
        <v>45537</v>
      </c>
      <c r="G8" s="68">
        <v>2427.4</v>
      </c>
      <c r="I8" s="69">
        <f t="shared" ref="I8:I28" si="1">C8</f>
        <v>45537</v>
      </c>
      <c r="J8" s="68">
        <v>2847.03</v>
      </c>
    </row>
    <row r="9" spans="2:10" x14ac:dyDescent="0.2">
      <c r="C9" s="69">
        <v>45538</v>
      </c>
      <c r="D9" s="68">
        <v>9100.39</v>
      </c>
      <c r="F9" s="69">
        <f t="shared" si="0"/>
        <v>45538</v>
      </c>
      <c r="G9" s="68">
        <v>2405.21</v>
      </c>
      <c r="I9" s="69">
        <f t="shared" si="1"/>
        <v>45538</v>
      </c>
      <c r="J9" s="68">
        <v>2820.48</v>
      </c>
    </row>
    <row r="10" spans="2:10" x14ac:dyDescent="0.2">
      <c r="C10" s="69">
        <v>45539</v>
      </c>
      <c r="D10" s="68">
        <v>8944.27</v>
      </c>
      <c r="F10" s="69">
        <f t="shared" si="0"/>
        <v>45539</v>
      </c>
      <c r="G10" s="68">
        <v>2403.14</v>
      </c>
      <c r="I10" s="69">
        <f t="shared" si="1"/>
        <v>45539</v>
      </c>
      <c r="J10" s="68">
        <v>2817.93</v>
      </c>
    </row>
    <row r="11" spans="2:10" x14ac:dyDescent="0.2">
      <c r="C11" s="69">
        <v>45540</v>
      </c>
      <c r="D11" s="68">
        <v>8934.76</v>
      </c>
      <c r="F11" s="69">
        <f t="shared" si="0"/>
        <v>45540</v>
      </c>
      <c r="G11" s="68">
        <v>2375.44</v>
      </c>
      <c r="I11" s="69">
        <f t="shared" si="1"/>
        <v>45540</v>
      </c>
      <c r="J11" s="68">
        <v>2730.91</v>
      </c>
    </row>
    <row r="12" spans="2:10" x14ac:dyDescent="0.2">
      <c r="C12" s="69">
        <v>45541</v>
      </c>
      <c r="D12" s="68">
        <v>9152.66</v>
      </c>
      <c r="F12" s="69">
        <f t="shared" si="0"/>
        <v>45541</v>
      </c>
      <c r="G12" s="68">
        <v>2384.71</v>
      </c>
      <c r="I12" s="69">
        <f t="shared" si="1"/>
        <v>45541</v>
      </c>
      <c r="J12" s="68">
        <v>2745.34</v>
      </c>
    </row>
    <row r="13" spans="2:10" x14ac:dyDescent="0.2">
      <c r="C13" s="69">
        <v>45544</v>
      </c>
      <c r="D13" s="68">
        <v>9040.86</v>
      </c>
      <c r="F13" s="69">
        <f t="shared" si="0"/>
        <v>45544</v>
      </c>
      <c r="G13" s="68">
        <v>2344.2600000000002</v>
      </c>
      <c r="I13" s="69">
        <f t="shared" si="1"/>
        <v>45544</v>
      </c>
      <c r="J13" s="68">
        <v>2721.55</v>
      </c>
    </row>
    <row r="14" spans="2:10" x14ac:dyDescent="0.2">
      <c r="C14" s="69">
        <v>45545</v>
      </c>
      <c r="D14" s="68">
        <v>9110.73</v>
      </c>
      <c r="F14" s="69">
        <f t="shared" si="0"/>
        <v>45545</v>
      </c>
      <c r="G14" s="68">
        <v>2357.44</v>
      </c>
      <c r="I14" s="69">
        <f t="shared" si="1"/>
        <v>45545</v>
      </c>
      <c r="J14" s="68">
        <v>2717.54</v>
      </c>
    </row>
    <row r="15" spans="2:10" x14ac:dyDescent="0.2">
      <c r="C15" s="69">
        <v>45546</v>
      </c>
      <c r="D15" s="68">
        <v>9130</v>
      </c>
      <c r="F15" s="69">
        <f t="shared" si="0"/>
        <v>45546</v>
      </c>
      <c r="G15" s="68">
        <v>2359.48</v>
      </c>
      <c r="I15" s="69">
        <f t="shared" si="1"/>
        <v>45546</v>
      </c>
      <c r="J15" s="68">
        <v>2730.9</v>
      </c>
    </row>
    <row r="16" spans="2:10" x14ac:dyDescent="0.2">
      <c r="C16" s="69">
        <v>45547</v>
      </c>
      <c r="D16" s="68">
        <v>9191.2900000000009</v>
      </c>
      <c r="F16" s="69">
        <f t="shared" si="0"/>
        <v>45547</v>
      </c>
      <c r="G16" s="68">
        <v>2403.98</v>
      </c>
      <c r="I16" s="69">
        <f t="shared" si="1"/>
        <v>45547</v>
      </c>
      <c r="J16" s="68">
        <v>2823.5</v>
      </c>
    </row>
    <row r="17" spans="2:10" x14ac:dyDescent="0.2">
      <c r="C17" s="69">
        <v>45548</v>
      </c>
      <c r="D17" s="68">
        <v>9243.3700000000008</v>
      </c>
      <c r="F17" s="69">
        <f t="shared" si="0"/>
        <v>45548</v>
      </c>
      <c r="G17" s="68">
        <v>2427.3000000000002</v>
      </c>
      <c r="I17" s="69">
        <f t="shared" si="1"/>
        <v>45548</v>
      </c>
      <c r="J17" s="68">
        <v>2854.19</v>
      </c>
    </row>
    <row r="18" spans="2:10" x14ac:dyDescent="0.2">
      <c r="C18" s="69">
        <v>45551</v>
      </c>
      <c r="D18" s="68">
        <v>9274.16</v>
      </c>
      <c r="F18" s="69">
        <f t="shared" si="0"/>
        <v>45551</v>
      </c>
      <c r="G18" s="68">
        <v>2497.63</v>
      </c>
      <c r="I18" s="69">
        <f t="shared" si="1"/>
        <v>45551</v>
      </c>
      <c r="J18" s="68">
        <v>2919.96</v>
      </c>
    </row>
    <row r="19" spans="2:10" x14ac:dyDescent="0.2">
      <c r="C19" s="69">
        <v>45552</v>
      </c>
      <c r="D19" s="68">
        <v>9431.2800000000007</v>
      </c>
      <c r="F19" s="69">
        <f t="shared" si="0"/>
        <v>45552</v>
      </c>
      <c r="G19" s="68">
        <v>2534.42</v>
      </c>
      <c r="I19" s="69">
        <f t="shared" si="1"/>
        <v>45552</v>
      </c>
      <c r="J19" s="68">
        <v>2967.14</v>
      </c>
    </row>
    <row r="20" spans="2:10" x14ac:dyDescent="0.2">
      <c r="C20" s="69">
        <v>45553</v>
      </c>
      <c r="D20" s="68">
        <v>9341.43</v>
      </c>
      <c r="F20" s="69">
        <f t="shared" si="0"/>
        <v>45553</v>
      </c>
      <c r="G20" s="68">
        <v>2495.9</v>
      </c>
      <c r="I20" s="69">
        <f t="shared" si="1"/>
        <v>45553</v>
      </c>
      <c r="J20" s="68">
        <v>2889.07</v>
      </c>
    </row>
    <row r="21" spans="2:10" x14ac:dyDescent="0.2">
      <c r="C21" s="69">
        <v>45554</v>
      </c>
      <c r="D21" s="68">
        <v>9518.5</v>
      </c>
      <c r="F21" s="69">
        <f t="shared" si="0"/>
        <v>45554</v>
      </c>
      <c r="G21" s="68">
        <v>2557.48</v>
      </c>
      <c r="I21" s="69">
        <f t="shared" si="1"/>
        <v>45554</v>
      </c>
      <c r="J21" s="68">
        <v>2927.06</v>
      </c>
    </row>
    <row r="22" spans="2:10" x14ac:dyDescent="0.2">
      <c r="C22" s="69">
        <v>45555</v>
      </c>
      <c r="D22" s="68">
        <v>9571.9599999999991</v>
      </c>
      <c r="F22" s="69">
        <f t="shared" si="0"/>
        <v>45555</v>
      </c>
      <c r="G22" s="68">
        <v>2547.61</v>
      </c>
      <c r="I22" s="69">
        <f t="shared" si="1"/>
        <v>45555</v>
      </c>
      <c r="J22" s="68">
        <v>2941.52</v>
      </c>
    </row>
    <row r="23" spans="2:10" x14ac:dyDescent="0.2">
      <c r="C23" s="69">
        <v>45558</v>
      </c>
      <c r="D23" s="68">
        <v>9480.59</v>
      </c>
      <c r="F23" s="69">
        <f t="shared" si="0"/>
        <v>45558</v>
      </c>
      <c r="G23" s="68">
        <v>2466.38</v>
      </c>
      <c r="I23" s="69">
        <f t="shared" si="1"/>
        <v>45558</v>
      </c>
      <c r="J23" s="68">
        <v>2856.14</v>
      </c>
    </row>
    <row r="24" spans="2:10" x14ac:dyDescent="0.2">
      <c r="C24" s="69">
        <v>45559</v>
      </c>
      <c r="D24" s="68">
        <v>9685.61</v>
      </c>
      <c r="F24" s="69">
        <f t="shared" si="0"/>
        <v>45559</v>
      </c>
      <c r="G24" s="68">
        <v>2518.77</v>
      </c>
      <c r="I24" s="69">
        <f t="shared" si="1"/>
        <v>45559</v>
      </c>
      <c r="J24" s="68">
        <v>2936.58</v>
      </c>
    </row>
    <row r="25" spans="2:10" x14ac:dyDescent="0.2">
      <c r="C25" s="69">
        <v>45560</v>
      </c>
      <c r="D25" s="68">
        <v>9787.7900000000009</v>
      </c>
      <c r="F25" s="69">
        <f t="shared" si="0"/>
        <v>45560</v>
      </c>
      <c r="G25" s="68">
        <v>2559.6999999999998</v>
      </c>
      <c r="I25" s="69">
        <f t="shared" si="1"/>
        <v>45560</v>
      </c>
      <c r="J25" s="68">
        <v>3002.29</v>
      </c>
    </row>
    <row r="26" spans="2:10" x14ac:dyDescent="0.2">
      <c r="C26" s="69">
        <v>45561</v>
      </c>
      <c r="D26" s="68">
        <v>9870.24</v>
      </c>
      <c r="F26" s="69">
        <f t="shared" si="0"/>
        <v>45561</v>
      </c>
      <c r="G26" s="68">
        <v>2553.37</v>
      </c>
      <c r="I26" s="69">
        <f t="shared" si="1"/>
        <v>45561</v>
      </c>
      <c r="J26" s="68">
        <v>3032.29</v>
      </c>
    </row>
    <row r="27" spans="2:10" x14ac:dyDescent="0.2">
      <c r="C27" s="69">
        <v>45562</v>
      </c>
      <c r="D27" s="68">
        <v>10041.6</v>
      </c>
      <c r="F27" s="69">
        <f t="shared" si="0"/>
        <v>45562</v>
      </c>
      <c r="G27" s="68">
        <v>2641.64</v>
      </c>
      <c r="I27" s="69">
        <f t="shared" si="1"/>
        <v>45562</v>
      </c>
      <c r="J27" s="68">
        <v>3086.65</v>
      </c>
    </row>
    <row r="28" spans="2:10" ht="13.5" thickBot="1" x14ac:dyDescent="0.25">
      <c r="C28" s="69">
        <v>45565</v>
      </c>
      <c r="D28" s="68">
        <v>10051.99</v>
      </c>
      <c r="F28" s="69">
        <f t="shared" si="0"/>
        <v>45565</v>
      </c>
      <c r="G28" s="68">
        <v>2646.18</v>
      </c>
      <c r="I28" s="69">
        <f t="shared" si="1"/>
        <v>45565</v>
      </c>
      <c r="J28" s="68">
        <v>3107.7</v>
      </c>
    </row>
    <row r="29" spans="2:10" x14ac:dyDescent="0.2">
      <c r="B29" s="5"/>
      <c r="C29" s="67" t="s">
        <v>11</v>
      </c>
      <c r="D29" s="66">
        <f>ROUND(AVERAGE(D8:D28),2)</f>
        <v>9386.31</v>
      </c>
      <c r="F29" s="67" t="s">
        <v>11</v>
      </c>
      <c r="G29" s="66">
        <f>ROUND(AVERAGE(G8:G28),2)</f>
        <v>2471.7800000000002</v>
      </c>
      <c r="I29" s="67" t="s">
        <v>11</v>
      </c>
      <c r="J29" s="66">
        <f>ROUND(AVERAGE(J8:J28),2)</f>
        <v>2879.8</v>
      </c>
    </row>
    <row r="30" spans="2:10" x14ac:dyDescent="0.2">
      <c r="B30" s="5"/>
      <c r="C30" s="65" t="s">
        <v>12</v>
      </c>
      <c r="D30" s="64">
        <f>MAX(D8:D28)</f>
        <v>10051.99</v>
      </c>
      <c r="F30" s="65" t="s">
        <v>12</v>
      </c>
      <c r="G30" s="64">
        <f>MAX(G8:G28)</f>
        <v>2646.18</v>
      </c>
      <c r="I30" s="65" t="s">
        <v>12</v>
      </c>
      <c r="J30" s="64">
        <f>MAX(J8:J28)</f>
        <v>3107.7</v>
      </c>
    </row>
    <row r="31" spans="2:10" x14ac:dyDescent="0.2">
      <c r="B31" s="5"/>
      <c r="C31" s="63" t="s">
        <v>13</v>
      </c>
      <c r="D31" s="62">
        <f>MIN(D8:D28)</f>
        <v>8934.76</v>
      </c>
      <c r="F31" s="63" t="s">
        <v>13</v>
      </c>
      <c r="G31" s="62">
        <f>MIN(G8:G28)</f>
        <v>2344.2600000000002</v>
      </c>
      <c r="I31" s="63" t="s">
        <v>13</v>
      </c>
      <c r="J31" s="62">
        <f>MIN(J8:J28)</f>
        <v>2717.54</v>
      </c>
    </row>
    <row r="34" spans="2:2" x14ac:dyDescent="0.2">
      <c r="B34" t="s">
        <v>34</v>
      </c>
    </row>
  </sheetData>
  <mergeCells count="3">
    <mergeCell ref="C4:D4"/>
    <mergeCell ref="F4:G4"/>
    <mergeCell ref="I4:J4"/>
  </mergeCells>
  <phoneticPr fontId="7" type="noConversion"/>
  <pageMargins left="0.75" right="0.75" top="1" bottom="1" header="0.5" footer="0.5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I25"/>
  <sheetViews>
    <sheetView workbookViewId="0"/>
  </sheetViews>
  <sheetFormatPr defaultRowHeight="12.75" x14ac:dyDescent="0.2"/>
  <cols>
    <col min="1" max="1" width="9.140625" style="135"/>
    <col min="2" max="2" width="15.5703125" style="135" customWidth="1"/>
    <col min="3" max="10" width="12.7109375" style="135" customWidth="1"/>
    <col min="11" max="16384" width="9.140625" style="135"/>
  </cols>
  <sheetData>
    <row r="3" spans="2:9" ht="15.75" x14ac:dyDescent="0.25">
      <c r="B3" s="174" t="s">
        <v>94</v>
      </c>
      <c r="C3" s="147"/>
      <c r="D3" s="173"/>
      <c r="G3" s="159"/>
      <c r="H3" s="159"/>
      <c r="I3" s="172"/>
    </row>
    <row r="4" spans="2:9" x14ac:dyDescent="0.2">
      <c r="B4" s="171" t="s">
        <v>93</v>
      </c>
      <c r="C4" s="170"/>
      <c r="D4" s="169"/>
      <c r="G4" s="168"/>
      <c r="H4" s="167"/>
      <c r="I4" s="159"/>
    </row>
    <row r="5" spans="2:9" x14ac:dyDescent="0.2">
      <c r="B5" s="166" t="s">
        <v>95</v>
      </c>
      <c r="C5" s="147"/>
      <c r="D5" s="165"/>
      <c r="G5" s="164"/>
      <c r="H5" s="159"/>
      <c r="I5" s="147"/>
    </row>
    <row r="6" spans="2:9" x14ac:dyDescent="0.2">
      <c r="B6" s="147"/>
      <c r="C6" s="147"/>
      <c r="D6" s="147"/>
      <c r="E6" s="147"/>
      <c r="F6" s="147"/>
      <c r="G6" s="147"/>
      <c r="H6" s="147"/>
      <c r="I6" s="147"/>
    </row>
    <row r="7" spans="2:9" x14ac:dyDescent="0.2">
      <c r="B7" s="158"/>
      <c r="C7" s="163" t="s">
        <v>92</v>
      </c>
      <c r="D7" s="163" t="s">
        <v>92</v>
      </c>
      <c r="E7" s="163" t="s">
        <v>92</v>
      </c>
    </row>
    <row r="8" spans="2:9" x14ac:dyDescent="0.2">
      <c r="B8" s="161"/>
      <c r="C8" s="162" t="s">
        <v>55</v>
      </c>
      <c r="D8" s="162" t="s">
        <v>82</v>
      </c>
      <c r="E8" s="162" t="s">
        <v>80</v>
      </c>
    </row>
    <row r="9" spans="2:9" x14ac:dyDescent="0.2">
      <c r="B9" s="161"/>
      <c r="C9" s="160" t="s">
        <v>79</v>
      </c>
      <c r="D9" s="160" t="s">
        <v>79</v>
      </c>
      <c r="E9" s="160" t="s">
        <v>79</v>
      </c>
    </row>
    <row r="10" spans="2:9" x14ac:dyDescent="0.2">
      <c r="B10" s="158"/>
      <c r="C10" s="157"/>
      <c r="D10" s="157"/>
      <c r="E10" s="157"/>
    </row>
    <row r="11" spans="2:9" x14ac:dyDescent="0.2">
      <c r="B11" s="156" t="s">
        <v>91</v>
      </c>
      <c r="C11" s="155">
        <f>ABR!D29</f>
        <v>9386.31</v>
      </c>
      <c r="D11" s="155">
        <f>ABR!G29</f>
        <v>2471.7800000000002</v>
      </c>
      <c r="E11" s="155">
        <f>ABR!J29</f>
        <v>2879.8</v>
      </c>
    </row>
    <row r="15" spans="2:9" x14ac:dyDescent="0.2">
      <c r="B15" s="153" t="s">
        <v>48</v>
      </c>
      <c r="C15" s="154"/>
    </row>
    <row r="16" spans="2:9" x14ac:dyDescent="0.2">
      <c r="B16" s="153" t="s">
        <v>46</v>
      </c>
      <c r="C16" s="152"/>
    </row>
    <row r="17" spans="2:9" x14ac:dyDescent="0.2">
      <c r="B17" s="151" t="s">
        <v>10</v>
      </c>
      <c r="C17" s="149">
        <f>'Averages Inc. Euro Eq'!F66</f>
        <v>1.3219000000000001</v>
      </c>
    </row>
    <row r="18" spans="2:9" x14ac:dyDescent="0.2">
      <c r="B18" s="151" t="s">
        <v>43</v>
      </c>
      <c r="C18" s="150">
        <f>'Averages Inc. Euro Eq'!F67</f>
        <v>143.22999999999999</v>
      </c>
    </row>
    <row r="19" spans="2:9" x14ac:dyDescent="0.2">
      <c r="B19" s="151" t="s">
        <v>41</v>
      </c>
      <c r="C19" s="149">
        <f>'Averages Inc. Euro Eq'!F68</f>
        <v>1.1107</v>
      </c>
    </row>
    <row r="21" spans="2:9" x14ac:dyDescent="0.2">
      <c r="B21" s="148" t="s">
        <v>40</v>
      </c>
    </row>
    <row r="24" spans="2:9" x14ac:dyDescent="0.2">
      <c r="B24" s="146" t="s">
        <v>14</v>
      </c>
      <c r="C24" s="145"/>
      <c r="D24" s="144"/>
      <c r="E24" s="143"/>
      <c r="F24" s="142"/>
      <c r="G24" s="141"/>
      <c r="H24" s="140"/>
      <c r="I24" s="139"/>
    </row>
    <row r="25" spans="2:9" x14ac:dyDescent="0.2">
      <c r="B25" s="138" t="s">
        <v>96</v>
      </c>
      <c r="C25" s="137"/>
      <c r="D25" s="137"/>
      <c r="E25" s="137"/>
      <c r="F25" s="137"/>
      <c r="G25" s="137"/>
      <c r="H25" s="137"/>
      <c r="I25" s="136"/>
    </row>
  </sheetData>
  <phoneticPr fontId="7" type="noConversion"/>
  <pageMargins left="0.75" right="0.75" top="1" bottom="1" header="0.5" footer="0.5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5:M71"/>
  <sheetViews>
    <sheetView workbookViewId="0"/>
  </sheetViews>
  <sheetFormatPr defaultRowHeight="12.75" x14ac:dyDescent="0.2"/>
  <cols>
    <col min="2" max="2" width="27.28515625" customWidth="1"/>
    <col min="3" max="17" width="16.28515625" customWidth="1"/>
  </cols>
  <sheetData>
    <row r="5" spans="2:13" ht="15.75" x14ac:dyDescent="0.25">
      <c r="B5" s="134"/>
      <c r="C5" s="2"/>
      <c r="D5" s="133"/>
      <c r="F5" s="132" t="s">
        <v>90</v>
      </c>
      <c r="G5" s="128"/>
      <c r="H5" s="128"/>
      <c r="I5" s="131"/>
    </row>
    <row r="6" spans="2:13" x14ac:dyDescent="0.2">
      <c r="B6" s="130"/>
      <c r="C6" s="130"/>
      <c r="D6" s="76"/>
      <c r="F6" s="129" t="s">
        <v>89</v>
      </c>
      <c r="G6" s="128"/>
      <c r="H6" s="127"/>
      <c r="I6" s="119"/>
    </row>
    <row r="7" spans="2:13" x14ac:dyDescent="0.2">
      <c r="B7" s="2"/>
      <c r="C7" s="2"/>
      <c r="D7" s="126"/>
      <c r="F7" s="106" t="s">
        <v>95</v>
      </c>
      <c r="G7" s="125"/>
      <c r="H7" s="119"/>
      <c r="I7" s="2"/>
    </row>
    <row r="8" spans="2:13" ht="13.5" thickBot="1" x14ac:dyDescent="0.25"/>
    <row r="9" spans="2:13" x14ac:dyDescent="0.2">
      <c r="B9" s="124"/>
      <c r="C9" s="123" t="s">
        <v>88</v>
      </c>
      <c r="D9" s="122" t="s">
        <v>82</v>
      </c>
      <c r="E9" s="122" t="s">
        <v>55</v>
      </c>
      <c r="F9" s="122" t="s">
        <v>54</v>
      </c>
      <c r="G9" s="122" t="s">
        <v>53</v>
      </c>
      <c r="H9" s="122" t="s">
        <v>52</v>
      </c>
      <c r="I9" s="122" t="s">
        <v>87</v>
      </c>
      <c r="J9" s="122" t="s">
        <v>86</v>
      </c>
      <c r="K9" s="122" t="s">
        <v>85</v>
      </c>
      <c r="L9" s="122" t="s">
        <v>84</v>
      </c>
      <c r="M9" s="121" t="s">
        <v>83</v>
      </c>
    </row>
    <row r="10" spans="2:13" x14ac:dyDescent="0.2">
      <c r="B10" s="118"/>
      <c r="C10" s="120" t="s">
        <v>82</v>
      </c>
      <c r="D10" s="119" t="s">
        <v>81</v>
      </c>
      <c r="E10" s="119"/>
      <c r="F10" s="119"/>
      <c r="G10" s="119"/>
      <c r="H10" s="119"/>
      <c r="I10" s="119"/>
      <c r="J10" s="119"/>
      <c r="K10" s="119"/>
      <c r="L10" s="119"/>
      <c r="M10" s="3"/>
    </row>
    <row r="11" spans="2:13" x14ac:dyDescent="0.2">
      <c r="B11" s="118"/>
      <c r="C11" s="117" t="s">
        <v>79</v>
      </c>
      <c r="D11" s="117" t="s">
        <v>79</v>
      </c>
      <c r="E11" s="117" t="s">
        <v>79</v>
      </c>
      <c r="F11" s="117" t="s">
        <v>79</v>
      </c>
      <c r="G11" s="117" t="s">
        <v>79</v>
      </c>
      <c r="H11" s="117" t="s">
        <v>79</v>
      </c>
      <c r="I11" s="117" t="s">
        <v>79</v>
      </c>
      <c r="J11" s="117" t="s">
        <v>79</v>
      </c>
      <c r="K11" s="117" t="s">
        <v>79</v>
      </c>
      <c r="L11" s="117" t="s">
        <v>79</v>
      </c>
      <c r="M11" s="116" t="s">
        <v>79</v>
      </c>
    </row>
    <row r="12" spans="2:13" x14ac:dyDescent="0.2">
      <c r="B12" s="99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3"/>
    </row>
    <row r="13" spans="2:13" x14ac:dyDescent="0.2">
      <c r="B13" s="114" t="s">
        <v>78</v>
      </c>
      <c r="C13" s="113">
        <v>2450.7600000000002</v>
      </c>
      <c r="D13" s="113">
        <v>2259.1</v>
      </c>
      <c r="E13" s="113">
        <v>9253.24</v>
      </c>
      <c r="F13" s="113">
        <v>2006.1</v>
      </c>
      <c r="G13" s="113">
        <v>16108.81</v>
      </c>
      <c r="H13" s="113">
        <v>31606.43</v>
      </c>
      <c r="I13" s="113">
        <v>2839.83</v>
      </c>
      <c r="J13" s="113">
        <v>2475.71</v>
      </c>
      <c r="K13" s="113">
        <v>0.5</v>
      </c>
      <c r="L13" s="113">
        <v>23579.759999999998</v>
      </c>
      <c r="M13" s="112">
        <v>0.5</v>
      </c>
    </row>
    <row r="14" spans="2:13" x14ac:dyDescent="0.2">
      <c r="B14" s="99" t="s">
        <v>77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3"/>
    </row>
    <row r="15" spans="2:13" x14ac:dyDescent="0.2">
      <c r="B15" s="114" t="s">
        <v>76</v>
      </c>
      <c r="C15" s="113">
        <v>2451.67</v>
      </c>
      <c r="D15" s="113">
        <v>2269.1</v>
      </c>
      <c r="E15" s="113">
        <v>9254.5</v>
      </c>
      <c r="F15" s="113">
        <v>2007.36</v>
      </c>
      <c r="G15" s="113">
        <v>16117.86</v>
      </c>
      <c r="H15" s="113">
        <v>31643.81</v>
      </c>
      <c r="I15" s="113">
        <v>2840.79</v>
      </c>
      <c r="J15" s="113">
        <v>2485.71</v>
      </c>
      <c r="K15" s="113">
        <v>1</v>
      </c>
      <c r="L15" s="113">
        <v>24079.759999999998</v>
      </c>
      <c r="M15" s="112">
        <v>1</v>
      </c>
    </row>
    <row r="16" spans="2:13" x14ac:dyDescent="0.2">
      <c r="B16" s="99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3"/>
    </row>
    <row r="17" spans="2:13" x14ac:dyDescent="0.2">
      <c r="B17" s="114" t="s">
        <v>75</v>
      </c>
      <c r="C17" s="113">
        <v>2451.21</v>
      </c>
      <c r="D17" s="113">
        <v>2264.1</v>
      </c>
      <c r="E17" s="113">
        <v>9253.8700000000008</v>
      </c>
      <c r="F17" s="113">
        <v>2006.73</v>
      </c>
      <c r="G17" s="113">
        <v>16113.33</v>
      </c>
      <c r="H17" s="113">
        <v>31625.119999999999</v>
      </c>
      <c r="I17" s="113">
        <v>2840.31</v>
      </c>
      <c r="J17" s="113">
        <v>2480.71</v>
      </c>
      <c r="K17" s="113">
        <v>0.75</v>
      </c>
      <c r="L17" s="113">
        <v>23829.759999999998</v>
      </c>
      <c r="M17" s="112">
        <v>0.75</v>
      </c>
    </row>
    <row r="18" spans="2:13" x14ac:dyDescent="0.2">
      <c r="B18" s="99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3"/>
    </row>
    <row r="19" spans="2:13" x14ac:dyDescent="0.2">
      <c r="B19" s="114" t="s">
        <v>97</v>
      </c>
      <c r="C19" s="113">
        <v>2467.69</v>
      </c>
      <c r="D19" s="113">
        <v>2205.2399999999998</v>
      </c>
      <c r="E19" s="113">
        <v>9382.24</v>
      </c>
      <c r="F19" s="113">
        <v>2043.81</v>
      </c>
      <c r="G19" s="113">
        <v>16351.67</v>
      </c>
      <c r="H19" s="113">
        <v>31629.05</v>
      </c>
      <c r="I19" s="113">
        <v>2882.76</v>
      </c>
      <c r="J19" s="113">
        <v>2475.71</v>
      </c>
      <c r="K19" s="113">
        <v>0.5</v>
      </c>
      <c r="L19" s="113">
        <v>23800</v>
      </c>
      <c r="M19" s="112">
        <v>0.5</v>
      </c>
    </row>
    <row r="20" spans="2:13" x14ac:dyDescent="0.2">
      <c r="B20" s="99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3"/>
    </row>
    <row r="21" spans="2:13" x14ac:dyDescent="0.2">
      <c r="B21" s="114" t="s">
        <v>74</v>
      </c>
      <c r="C21" s="113">
        <v>2468.5700000000002</v>
      </c>
      <c r="D21" s="113">
        <v>2215.2399999999998</v>
      </c>
      <c r="E21" s="113">
        <v>9384.86</v>
      </c>
      <c r="F21" s="113">
        <v>2045.26</v>
      </c>
      <c r="G21" s="113">
        <v>16366.67</v>
      </c>
      <c r="H21" s="113">
        <v>31670</v>
      </c>
      <c r="I21" s="113">
        <v>2883.86</v>
      </c>
      <c r="J21" s="113">
        <v>2485.71</v>
      </c>
      <c r="K21" s="113">
        <v>1</v>
      </c>
      <c r="L21" s="113">
        <v>24300</v>
      </c>
      <c r="M21" s="112">
        <v>1</v>
      </c>
    </row>
    <row r="22" spans="2:13" x14ac:dyDescent="0.2">
      <c r="B22" s="99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3"/>
    </row>
    <row r="23" spans="2:13" x14ac:dyDescent="0.2">
      <c r="B23" s="114" t="s">
        <v>73</v>
      </c>
      <c r="C23" s="113">
        <v>2468.13</v>
      </c>
      <c r="D23" s="113">
        <v>2210.2399999999998</v>
      </c>
      <c r="E23" s="113">
        <v>9383.5499999999993</v>
      </c>
      <c r="F23" s="113">
        <v>2044.54</v>
      </c>
      <c r="G23" s="113">
        <v>16359.17</v>
      </c>
      <c r="H23" s="113">
        <v>31649.52</v>
      </c>
      <c r="I23" s="113">
        <v>2883.31</v>
      </c>
      <c r="J23" s="113">
        <v>2480.71</v>
      </c>
      <c r="K23" s="113">
        <v>0.75</v>
      </c>
      <c r="L23" s="113">
        <v>24050</v>
      </c>
      <c r="M23" s="112">
        <v>0.75</v>
      </c>
    </row>
    <row r="24" spans="2:13" x14ac:dyDescent="0.2">
      <c r="B24" s="99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3"/>
    </row>
    <row r="25" spans="2:13" x14ac:dyDescent="0.2">
      <c r="B25" s="114" t="s">
        <v>72</v>
      </c>
      <c r="C25" s="113">
        <v>2570.62</v>
      </c>
      <c r="D25" s="113">
        <v>2205.71</v>
      </c>
      <c r="E25" s="113">
        <v>9617.6200000000008</v>
      </c>
      <c r="F25" s="113">
        <v>2142.48</v>
      </c>
      <c r="G25" s="113">
        <v>17118.099999999999</v>
      </c>
      <c r="H25" s="113"/>
      <c r="I25" s="113">
        <v>2894.33</v>
      </c>
      <c r="J25" s="113">
        <v>2475.71</v>
      </c>
      <c r="K25" s="113"/>
      <c r="L25" s="113"/>
      <c r="M25" s="112"/>
    </row>
    <row r="26" spans="2:13" x14ac:dyDescent="0.2">
      <c r="B26" s="99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3"/>
    </row>
    <row r="27" spans="2:13" x14ac:dyDescent="0.2">
      <c r="B27" s="114" t="s">
        <v>71</v>
      </c>
      <c r="C27" s="113">
        <v>2575.62</v>
      </c>
      <c r="D27" s="113">
        <v>2215.71</v>
      </c>
      <c r="E27" s="113">
        <v>9627.6200000000008</v>
      </c>
      <c r="F27" s="113">
        <v>2147.48</v>
      </c>
      <c r="G27" s="113">
        <v>17168.099999999999</v>
      </c>
      <c r="H27" s="113"/>
      <c r="I27" s="113">
        <v>2899.33</v>
      </c>
      <c r="J27" s="113">
        <v>2485.71</v>
      </c>
      <c r="K27" s="113"/>
      <c r="L27" s="113"/>
      <c r="M27" s="112"/>
    </row>
    <row r="28" spans="2:13" x14ac:dyDescent="0.2">
      <c r="B28" s="99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3"/>
    </row>
    <row r="29" spans="2:13" x14ac:dyDescent="0.2">
      <c r="B29" s="114" t="s">
        <v>70</v>
      </c>
      <c r="C29" s="113">
        <v>2573.12</v>
      </c>
      <c r="D29" s="113">
        <v>2210.71</v>
      </c>
      <c r="E29" s="113">
        <v>9622.6200000000008</v>
      </c>
      <c r="F29" s="113">
        <v>2144.98</v>
      </c>
      <c r="G29" s="113">
        <v>17143.099999999999</v>
      </c>
      <c r="H29" s="113"/>
      <c r="I29" s="113">
        <v>2896.83</v>
      </c>
      <c r="J29" s="113">
        <v>2480.71</v>
      </c>
      <c r="K29" s="113"/>
      <c r="L29" s="113"/>
      <c r="M29" s="112"/>
    </row>
    <row r="30" spans="2:13" x14ac:dyDescent="0.2">
      <c r="B30" s="99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3"/>
    </row>
    <row r="31" spans="2:13" x14ac:dyDescent="0.2">
      <c r="B31" s="114" t="s">
        <v>98</v>
      </c>
      <c r="C31" s="113">
        <v>2634.67</v>
      </c>
      <c r="D31" s="113"/>
      <c r="E31" s="113">
        <v>9693.81</v>
      </c>
      <c r="F31" s="113">
        <v>2185.5700000000002</v>
      </c>
      <c r="G31" s="113">
        <v>17772.14</v>
      </c>
      <c r="H31" s="113"/>
      <c r="I31" s="113">
        <v>2805.67</v>
      </c>
      <c r="J31" s="113"/>
      <c r="K31" s="113"/>
      <c r="L31" s="113"/>
      <c r="M31" s="112"/>
    </row>
    <row r="32" spans="2:13" x14ac:dyDescent="0.2">
      <c r="B32" s="99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3"/>
    </row>
    <row r="33" spans="2:13" x14ac:dyDescent="0.2">
      <c r="B33" s="114" t="s">
        <v>69</v>
      </c>
      <c r="C33" s="113">
        <v>2639.67</v>
      </c>
      <c r="D33" s="113"/>
      <c r="E33" s="113">
        <v>9703.81</v>
      </c>
      <c r="F33" s="113">
        <v>2190.5700000000002</v>
      </c>
      <c r="G33" s="113">
        <v>17822.14</v>
      </c>
      <c r="H33" s="113"/>
      <c r="I33" s="113">
        <v>2810.67</v>
      </c>
      <c r="J33" s="113"/>
      <c r="K33" s="113"/>
      <c r="L33" s="113"/>
      <c r="M33" s="112"/>
    </row>
    <row r="34" spans="2:13" x14ac:dyDescent="0.2">
      <c r="B34" s="99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3"/>
    </row>
    <row r="35" spans="2:13" x14ac:dyDescent="0.2">
      <c r="B35" s="114" t="s">
        <v>68</v>
      </c>
      <c r="C35" s="113">
        <v>2637.17</v>
      </c>
      <c r="D35" s="113"/>
      <c r="E35" s="113">
        <v>9698.81</v>
      </c>
      <c r="F35" s="113">
        <v>2188.0700000000002</v>
      </c>
      <c r="G35" s="113">
        <v>17797.14</v>
      </c>
      <c r="H35" s="113"/>
      <c r="I35" s="113">
        <v>2808.17</v>
      </c>
      <c r="J35" s="113"/>
      <c r="K35" s="113"/>
      <c r="L35" s="113"/>
      <c r="M35" s="112"/>
    </row>
    <row r="36" spans="2:13" x14ac:dyDescent="0.2">
      <c r="B36" s="99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3"/>
    </row>
    <row r="37" spans="2:13" x14ac:dyDescent="0.2">
      <c r="B37" s="114" t="s">
        <v>67</v>
      </c>
      <c r="C37" s="113">
        <v>2680.9</v>
      </c>
      <c r="D37" s="113"/>
      <c r="E37" s="113">
        <v>9690.7099999999991</v>
      </c>
      <c r="F37" s="113">
        <v>2205.5700000000002</v>
      </c>
      <c r="G37" s="113">
        <v>18410.48</v>
      </c>
      <c r="H37" s="113"/>
      <c r="I37" s="113">
        <v>2694.24</v>
      </c>
      <c r="J37" s="113"/>
      <c r="K37" s="113"/>
      <c r="L37" s="113"/>
      <c r="M37" s="112"/>
    </row>
    <row r="38" spans="2:13" x14ac:dyDescent="0.2">
      <c r="B38" s="99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3"/>
    </row>
    <row r="39" spans="2:13" x14ac:dyDescent="0.2">
      <c r="B39" s="114" t="s">
        <v>66</v>
      </c>
      <c r="C39" s="113">
        <v>2685.9</v>
      </c>
      <c r="D39" s="113"/>
      <c r="E39" s="113">
        <v>9700.7099999999991</v>
      </c>
      <c r="F39" s="113">
        <v>2210.5700000000002</v>
      </c>
      <c r="G39" s="113">
        <v>18460.48</v>
      </c>
      <c r="H39" s="113"/>
      <c r="I39" s="113">
        <v>2699.24</v>
      </c>
      <c r="J39" s="113"/>
      <c r="K39" s="113"/>
      <c r="L39" s="113"/>
      <c r="M39" s="112"/>
    </row>
    <row r="40" spans="2:13" x14ac:dyDescent="0.2">
      <c r="B40" s="99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3"/>
    </row>
    <row r="41" spans="2:13" x14ac:dyDescent="0.2">
      <c r="B41" s="114" t="s">
        <v>65</v>
      </c>
      <c r="C41" s="113">
        <v>2683.4</v>
      </c>
      <c r="D41" s="113"/>
      <c r="E41" s="113">
        <v>9695.7099999999991</v>
      </c>
      <c r="F41" s="113">
        <v>2208.0700000000002</v>
      </c>
      <c r="G41" s="113">
        <v>18435.48</v>
      </c>
      <c r="H41" s="113"/>
      <c r="I41" s="113">
        <v>2696.74</v>
      </c>
      <c r="J41" s="113"/>
      <c r="K41" s="113"/>
      <c r="L41" s="113"/>
      <c r="M41" s="112"/>
    </row>
    <row r="42" spans="2:13" x14ac:dyDescent="0.2">
      <c r="B42" s="99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3"/>
    </row>
    <row r="43" spans="2:13" x14ac:dyDescent="0.2">
      <c r="B43" s="114" t="s">
        <v>64</v>
      </c>
      <c r="C43" s="113"/>
      <c r="D43" s="113"/>
      <c r="E43" s="113"/>
      <c r="F43" s="113"/>
      <c r="G43" s="113"/>
      <c r="H43" s="113">
        <v>31023.33</v>
      </c>
      <c r="I43" s="113"/>
      <c r="J43" s="113"/>
      <c r="K43" s="113">
        <v>0.5</v>
      </c>
      <c r="L43" s="113">
        <v>24750</v>
      </c>
      <c r="M43" s="112">
        <v>0.5</v>
      </c>
    </row>
    <row r="44" spans="2:13" x14ac:dyDescent="0.2">
      <c r="B44" s="99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3"/>
    </row>
    <row r="45" spans="2:13" x14ac:dyDescent="0.2">
      <c r="B45" s="114" t="s">
        <v>63</v>
      </c>
      <c r="C45" s="113"/>
      <c r="D45" s="113"/>
      <c r="E45" s="113"/>
      <c r="F45" s="113"/>
      <c r="G45" s="113"/>
      <c r="H45" s="113">
        <v>31073.33</v>
      </c>
      <c r="I45" s="113"/>
      <c r="J45" s="113"/>
      <c r="K45" s="113">
        <v>1</v>
      </c>
      <c r="L45" s="113">
        <v>25750</v>
      </c>
      <c r="M45" s="112">
        <v>1</v>
      </c>
    </row>
    <row r="46" spans="2:13" x14ac:dyDescent="0.2">
      <c r="B46" s="99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3"/>
    </row>
    <row r="47" spans="2:13" x14ac:dyDescent="0.2">
      <c r="B47" s="111" t="s">
        <v>62</v>
      </c>
      <c r="C47" s="110"/>
      <c r="D47" s="110"/>
      <c r="E47" s="110"/>
      <c r="F47" s="110"/>
      <c r="G47" s="110"/>
      <c r="H47" s="110">
        <v>31048.33</v>
      </c>
      <c r="I47" s="110"/>
      <c r="J47" s="110"/>
      <c r="K47" s="110">
        <v>0.75</v>
      </c>
      <c r="L47" s="110">
        <v>25250</v>
      </c>
      <c r="M47" s="109">
        <v>0.75</v>
      </c>
    </row>
    <row r="49" spans="2:5" x14ac:dyDescent="0.2">
      <c r="B49" s="108" t="s">
        <v>61</v>
      </c>
    </row>
    <row r="50" spans="2:5" x14ac:dyDescent="0.2">
      <c r="B50" s="107" t="s">
        <v>95</v>
      </c>
    </row>
    <row r="52" spans="2:5" x14ac:dyDescent="0.2">
      <c r="B52" s="105" t="s">
        <v>60</v>
      </c>
      <c r="C52" s="104" t="s">
        <v>59</v>
      </c>
    </row>
    <row r="53" spans="2:5" x14ac:dyDescent="0.2">
      <c r="B53" s="103"/>
      <c r="C53" s="102" t="s">
        <v>58</v>
      </c>
    </row>
    <row r="54" spans="2:5" x14ac:dyDescent="0.2">
      <c r="B54" s="100" t="s">
        <v>57</v>
      </c>
      <c r="C54" s="101">
        <v>2207.09</v>
      </c>
    </row>
    <row r="55" spans="2:5" x14ac:dyDescent="0.2">
      <c r="B55" s="100" t="s">
        <v>56</v>
      </c>
      <c r="C55" s="101">
        <v>2043.38</v>
      </c>
    </row>
    <row r="56" spans="2:5" x14ac:dyDescent="0.2">
      <c r="B56" s="100" t="s">
        <v>55</v>
      </c>
      <c r="C56" s="101">
        <v>8331.41</v>
      </c>
    </row>
    <row r="57" spans="2:5" x14ac:dyDescent="0.2">
      <c r="B57" s="100" t="s">
        <v>54</v>
      </c>
      <c r="C57" s="101">
        <v>1807.24</v>
      </c>
    </row>
    <row r="58" spans="2:5" x14ac:dyDescent="0.2">
      <c r="B58" s="100" t="s">
        <v>53</v>
      </c>
      <c r="C58" s="101">
        <v>14511.18</v>
      </c>
    </row>
    <row r="59" spans="2:5" x14ac:dyDescent="0.2">
      <c r="B59" s="100" t="s">
        <v>52</v>
      </c>
      <c r="C59" s="101">
        <v>28488.86</v>
      </c>
    </row>
    <row r="60" spans="2:5" x14ac:dyDescent="0.2">
      <c r="B60" s="100" t="s">
        <v>51</v>
      </c>
      <c r="C60" s="101">
        <v>2557.35</v>
      </c>
    </row>
    <row r="61" spans="2:5" x14ac:dyDescent="0.2">
      <c r="B61" s="98" t="s">
        <v>50</v>
      </c>
      <c r="C61" s="97">
        <v>2238.15</v>
      </c>
    </row>
    <row r="63" spans="2:5" x14ac:dyDescent="0.2">
      <c r="B63" s="89" t="s">
        <v>49</v>
      </c>
    </row>
    <row r="64" spans="2:5" x14ac:dyDescent="0.2">
      <c r="E64" s="96" t="s">
        <v>48</v>
      </c>
    </row>
    <row r="65" spans="2:9" x14ac:dyDescent="0.2">
      <c r="B65" s="93" t="s">
        <v>47</v>
      </c>
      <c r="D65" s="92">
        <v>6999.77</v>
      </c>
      <c r="E65" s="96" t="s">
        <v>46</v>
      </c>
    </row>
    <row r="66" spans="2:9" x14ac:dyDescent="0.2">
      <c r="B66" s="93" t="s">
        <v>45</v>
      </c>
      <c r="D66" s="92">
        <v>7097.53</v>
      </c>
      <c r="E66" s="95" t="s">
        <v>10</v>
      </c>
      <c r="F66" s="90">
        <v>1.3219000000000001</v>
      </c>
    </row>
    <row r="67" spans="2:9" x14ac:dyDescent="0.2">
      <c r="B67" s="93" t="s">
        <v>44</v>
      </c>
      <c r="D67" s="92">
        <v>1518.45</v>
      </c>
      <c r="E67" s="95" t="s">
        <v>43</v>
      </c>
      <c r="F67" s="94">
        <v>143.22999999999999</v>
      </c>
    </row>
    <row r="68" spans="2:9" x14ac:dyDescent="0.2">
      <c r="B68" s="93" t="s">
        <v>42</v>
      </c>
      <c r="D68" s="92">
        <v>1546.93</v>
      </c>
      <c r="E68" s="91" t="s">
        <v>41</v>
      </c>
      <c r="F68" s="90">
        <v>1.1107</v>
      </c>
    </row>
    <row r="69" spans="2:9" x14ac:dyDescent="0.2">
      <c r="H69" s="88" t="s">
        <v>40</v>
      </c>
    </row>
    <row r="70" spans="2:9" x14ac:dyDescent="0.2">
      <c r="B70" s="87" t="s">
        <v>14</v>
      </c>
      <c r="C70" s="86"/>
      <c r="D70" s="85"/>
      <c r="E70" s="84"/>
      <c r="F70" s="83"/>
      <c r="G70" s="82"/>
      <c r="H70" s="81"/>
      <c r="I70" s="80"/>
    </row>
    <row r="71" spans="2:9" x14ac:dyDescent="0.2">
      <c r="B71" s="79" t="s">
        <v>96</v>
      </c>
      <c r="C71" s="78"/>
      <c r="D71" s="78"/>
      <c r="E71" s="78"/>
      <c r="F71" s="78"/>
      <c r="G71" s="78"/>
      <c r="H71" s="78"/>
      <c r="I71" s="77"/>
    </row>
  </sheetData>
  <phoneticPr fontId="7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S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31</v>
      </c>
    </row>
    <row r="6" spans="1:19" ht="13.5" thickBot="1" x14ac:dyDescent="0.25">
      <c r="B6" s="1">
        <v>45537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45537</v>
      </c>
      <c r="C9" s="46">
        <v>2347</v>
      </c>
      <c r="D9" s="45">
        <v>2357</v>
      </c>
      <c r="E9" s="44">
        <f t="shared" ref="E9:E29" si="0">AVERAGE(C9:D9)</f>
        <v>2352</v>
      </c>
      <c r="F9" s="46">
        <v>2270</v>
      </c>
      <c r="G9" s="45">
        <v>2280</v>
      </c>
      <c r="H9" s="44">
        <f t="shared" ref="H9:H29" si="1">AVERAGE(F9:G9)</f>
        <v>2275</v>
      </c>
      <c r="I9" s="46">
        <v>2270</v>
      </c>
      <c r="J9" s="45">
        <v>2280</v>
      </c>
      <c r="K9" s="44">
        <f t="shared" ref="K9:K29" si="2">AVERAGE(I9:J9)</f>
        <v>2275</v>
      </c>
      <c r="L9" s="52">
        <v>2357</v>
      </c>
      <c r="M9" s="51">
        <v>1.3129999999999999</v>
      </c>
      <c r="N9" s="53">
        <v>1.1060000000000001</v>
      </c>
      <c r="O9" s="50">
        <v>147.07</v>
      </c>
      <c r="P9" s="43">
        <v>1795.13</v>
      </c>
      <c r="Q9" s="43">
        <v>1735.56</v>
      </c>
      <c r="R9" s="49">
        <f t="shared" ref="R9:R29" si="3">L9/N9</f>
        <v>2131.1030741410486</v>
      </c>
      <c r="S9" s="48">
        <v>1.3137000000000001</v>
      </c>
    </row>
    <row r="10" spans="1:19" x14ac:dyDescent="0.2">
      <c r="B10" s="47">
        <v>45538</v>
      </c>
      <c r="C10" s="46">
        <v>2370</v>
      </c>
      <c r="D10" s="45">
        <v>2380</v>
      </c>
      <c r="E10" s="44">
        <f t="shared" si="0"/>
        <v>2375</v>
      </c>
      <c r="F10" s="46">
        <v>2175</v>
      </c>
      <c r="G10" s="45">
        <v>2185</v>
      </c>
      <c r="H10" s="44">
        <f t="shared" si="1"/>
        <v>2180</v>
      </c>
      <c r="I10" s="46">
        <v>2175</v>
      </c>
      <c r="J10" s="45">
        <v>2185</v>
      </c>
      <c r="K10" s="44">
        <f t="shared" si="2"/>
        <v>2180</v>
      </c>
      <c r="L10" s="52">
        <v>2380</v>
      </c>
      <c r="M10" s="51">
        <v>1.3123</v>
      </c>
      <c r="N10" s="51">
        <v>1.1036999999999999</v>
      </c>
      <c r="O10" s="50">
        <v>146.18</v>
      </c>
      <c r="P10" s="43">
        <v>1813.61</v>
      </c>
      <c r="Q10" s="43">
        <v>1664.25</v>
      </c>
      <c r="R10" s="49">
        <f t="shared" si="3"/>
        <v>2156.3830751109904</v>
      </c>
      <c r="S10" s="48">
        <v>1.3129</v>
      </c>
    </row>
    <row r="11" spans="1:19" x14ac:dyDescent="0.2">
      <c r="B11" s="47">
        <v>45539</v>
      </c>
      <c r="C11" s="46">
        <v>2534</v>
      </c>
      <c r="D11" s="45">
        <v>2544</v>
      </c>
      <c r="E11" s="44">
        <f t="shared" si="0"/>
        <v>2539</v>
      </c>
      <c r="F11" s="46">
        <v>2350</v>
      </c>
      <c r="G11" s="45">
        <v>2360</v>
      </c>
      <c r="H11" s="44">
        <f t="shared" si="1"/>
        <v>2355</v>
      </c>
      <c r="I11" s="46">
        <v>2350</v>
      </c>
      <c r="J11" s="45">
        <v>2360</v>
      </c>
      <c r="K11" s="44">
        <f t="shared" si="2"/>
        <v>2355</v>
      </c>
      <c r="L11" s="52">
        <v>2544</v>
      </c>
      <c r="M11" s="51">
        <v>1.3120000000000001</v>
      </c>
      <c r="N11" s="51">
        <v>1.1051</v>
      </c>
      <c r="O11" s="50">
        <v>144.9</v>
      </c>
      <c r="P11" s="43">
        <v>1939.02</v>
      </c>
      <c r="Q11" s="43">
        <v>1797.96</v>
      </c>
      <c r="R11" s="49">
        <f t="shared" si="3"/>
        <v>2302.0541127499773</v>
      </c>
      <c r="S11" s="48">
        <v>1.3126</v>
      </c>
    </row>
    <row r="12" spans="1:19" x14ac:dyDescent="0.2">
      <c r="B12" s="47">
        <v>45540</v>
      </c>
      <c r="C12" s="46">
        <v>2417</v>
      </c>
      <c r="D12" s="45">
        <v>2427</v>
      </c>
      <c r="E12" s="44">
        <f t="shared" si="0"/>
        <v>2422</v>
      </c>
      <c r="F12" s="46">
        <v>2240</v>
      </c>
      <c r="G12" s="45">
        <v>2250</v>
      </c>
      <c r="H12" s="44">
        <f t="shared" si="1"/>
        <v>2245</v>
      </c>
      <c r="I12" s="46">
        <v>2240</v>
      </c>
      <c r="J12" s="45">
        <v>2250</v>
      </c>
      <c r="K12" s="44">
        <f t="shared" si="2"/>
        <v>2245</v>
      </c>
      <c r="L12" s="52">
        <v>2427</v>
      </c>
      <c r="M12" s="51">
        <v>1.3160000000000001</v>
      </c>
      <c r="N12" s="51">
        <v>1.1094999999999999</v>
      </c>
      <c r="O12" s="50">
        <v>143.46</v>
      </c>
      <c r="P12" s="43">
        <v>1844.22</v>
      </c>
      <c r="Q12" s="43">
        <v>1709.08</v>
      </c>
      <c r="R12" s="49">
        <f t="shared" si="3"/>
        <v>2187.4718341595317</v>
      </c>
      <c r="S12" s="48">
        <v>1.3165</v>
      </c>
    </row>
    <row r="13" spans="1:19" x14ac:dyDescent="0.2">
      <c r="B13" s="47">
        <v>45541</v>
      </c>
      <c r="C13" s="46">
        <v>2360</v>
      </c>
      <c r="D13" s="45">
        <v>2370</v>
      </c>
      <c r="E13" s="44">
        <f t="shared" si="0"/>
        <v>2365</v>
      </c>
      <c r="F13" s="46">
        <v>2190</v>
      </c>
      <c r="G13" s="45">
        <v>2200</v>
      </c>
      <c r="H13" s="44">
        <f t="shared" si="1"/>
        <v>2195</v>
      </c>
      <c r="I13" s="46">
        <v>2190</v>
      </c>
      <c r="J13" s="45">
        <v>2200</v>
      </c>
      <c r="K13" s="44">
        <f t="shared" si="2"/>
        <v>2195</v>
      </c>
      <c r="L13" s="52">
        <v>2370</v>
      </c>
      <c r="M13" s="51">
        <v>1.3178000000000001</v>
      </c>
      <c r="N13" s="51">
        <v>1.1107</v>
      </c>
      <c r="O13" s="50">
        <v>143.07</v>
      </c>
      <c r="P13" s="43">
        <v>1798.45</v>
      </c>
      <c r="Q13" s="43">
        <v>1668.82</v>
      </c>
      <c r="R13" s="49">
        <f t="shared" si="3"/>
        <v>2133.7895021157829</v>
      </c>
      <c r="S13" s="48">
        <v>1.3183</v>
      </c>
    </row>
    <row r="14" spans="1:19" x14ac:dyDescent="0.2">
      <c r="B14" s="47">
        <v>45544</v>
      </c>
      <c r="C14" s="46">
        <v>2358</v>
      </c>
      <c r="D14" s="45">
        <v>2368</v>
      </c>
      <c r="E14" s="44">
        <f t="shared" si="0"/>
        <v>2363</v>
      </c>
      <c r="F14" s="46">
        <v>2195</v>
      </c>
      <c r="G14" s="45">
        <v>2205</v>
      </c>
      <c r="H14" s="44">
        <f t="shared" si="1"/>
        <v>2200</v>
      </c>
      <c r="I14" s="46">
        <v>2195</v>
      </c>
      <c r="J14" s="45">
        <v>2205</v>
      </c>
      <c r="K14" s="44">
        <f t="shared" si="2"/>
        <v>2200</v>
      </c>
      <c r="L14" s="52">
        <v>2368</v>
      </c>
      <c r="M14" s="51">
        <v>1.3088</v>
      </c>
      <c r="N14" s="51">
        <v>1.1045</v>
      </c>
      <c r="O14" s="50">
        <v>143.61000000000001</v>
      </c>
      <c r="P14" s="43">
        <v>1809.29</v>
      </c>
      <c r="Q14" s="43">
        <v>1684.11</v>
      </c>
      <c r="R14" s="49">
        <f t="shared" si="3"/>
        <v>2143.9565414214576</v>
      </c>
      <c r="S14" s="48">
        <v>1.3092999999999999</v>
      </c>
    </row>
    <row r="15" spans="1:19" x14ac:dyDescent="0.2">
      <c r="B15" s="47">
        <v>45545</v>
      </c>
      <c r="C15" s="46">
        <v>2347</v>
      </c>
      <c r="D15" s="45">
        <v>2357</v>
      </c>
      <c r="E15" s="44">
        <f t="shared" si="0"/>
        <v>2352</v>
      </c>
      <c r="F15" s="46">
        <v>2190</v>
      </c>
      <c r="G15" s="45">
        <v>2200</v>
      </c>
      <c r="H15" s="44">
        <f t="shared" si="1"/>
        <v>2195</v>
      </c>
      <c r="I15" s="46">
        <v>2190</v>
      </c>
      <c r="J15" s="45">
        <v>2200</v>
      </c>
      <c r="K15" s="44">
        <f t="shared" si="2"/>
        <v>2195</v>
      </c>
      <c r="L15" s="52">
        <v>2357</v>
      </c>
      <c r="M15" s="51">
        <v>1.3089999999999999</v>
      </c>
      <c r="N15" s="51">
        <v>1.1032</v>
      </c>
      <c r="O15" s="50">
        <v>143.13</v>
      </c>
      <c r="P15" s="43">
        <v>1800.61</v>
      </c>
      <c r="Q15" s="43">
        <v>1680.03</v>
      </c>
      <c r="R15" s="49">
        <f t="shared" si="3"/>
        <v>2136.5119651921682</v>
      </c>
      <c r="S15" s="48">
        <v>1.3095000000000001</v>
      </c>
    </row>
    <row r="16" spans="1:19" x14ac:dyDescent="0.2">
      <c r="B16" s="47">
        <v>45546</v>
      </c>
      <c r="C16" s="46">
        <v>2340</v>
      </c>
      <c r="D16" s="45">
        <v>2350</v>
      </c>
      <c r="E16" s="44">
        <f t="shared" si="0"/>
        <v>2345</v>
      </c>
      <c r="F16" s="46">
        <v>2190</v>
      </c>
      <c r="G16" s="45">
        <v>2200</v>
      </c>
      <c r="H16" s="44">
        <f t="shared" si="1"/>
        <v>2195</v>
      </c>
      <c r="I16" s="46">
        <v>2190</v>
      </c>
      <c r="J16" s="45">
        <v>2200</v>
      </c>
      <c r="K16" s="44">
        <f t="shared" si="2"/>
        <v>2195</v>
      </c>
      <c r="L16" s="52">
        <v>2350</v>
      </c>
      <c r="M16" s="51">
        <v>1.3091999999999999</v>
      </c>
      <c r="N16" s="51">
        <v>1.1044</v>
      </c>
      <c r="O16" s="50">
        <v>141.69999999999999</v>
      </c>
      <c r="P16" s="43">
        <v>1794.99</v>
      </c>
      <c r="Q16" s="43">
        <v>1679.77</v>
      </c>
      <c r="R16" s="49">
        <f t="shared" si="3"/>
        <v>2127.8522274538209</v>
      </c>
      <c r="S16" s="48">
        <v>1.3097000000000001</v>
      </c>
    </row>
    <row r="17" spans="2:19" x14ac:dyDescent="0.2">
      <c r="B17" s="47">
        <v>45547</v>
      </c>
      <c r="C17" s="46">
        <v>2240</v>
      </c>
      <c r="D17" s="45">
        <v>2250</v>
      </c>
      <c r="E17" s="44">
        <f t="shared" si="0"/>
        <v>2245</v>
      </c>
      <c r="F17" s="46">
        <v>2096</v>
      </c>
      <c r="G17" s="45">
        <v>2106</v>
      </c>
      <c r="H17" s="44">
        <f t="shared" si="1"/>
        <v>2101</v>
      </c>
      <c r="I17" s="46">
        <v>2095</v>
      </c>
      <c r="J17" s="45">
        <v>2105</v>
      </c>
      <c r="K17" s="44">
        <f t="shared" si="2"/>
        <v>2100</v>
      </c>
      <c r="L17" s="52">
        <v>2250</v>
      </c>
      <c r="M17" s="51">
        <v>1.3039000000000001</v>
      </c>
      <c r="N17" s="51">
        <v>1.1014999999999999</v>
      </c>
      <c r="O17" s="50">
        <v>142.57</v>
      </c>
      <c r="P17" s="43">
        <v>1725.59</v>
      </c>
      <c r="Q17" s="43">
        <v>1614.41</v>
      </c>
      <c r="R17" s="49">
        <f t="shared" si="3"/>
        <v>2042.6690876078076</v>
      </c>
      <c r="S17" s="48">
        <v>1.3045</v>
      </c>
    </row>
    <row r="18" spans="2:19" x14ac:dyDescent="0.2">
      <c r="B18" s="47">
        <v>45548</v>
      </c>
      <c r="C18" s="46">
        <v>2190</v>
      </c>
      <c r="D18" s="45">
        <v>2200</v>
      </c>
      <c r="E18" s="44">
        <f t="shared" si="0"/>
        <v>2195</v>
      </c>
      <c r="F18" s="46">
        <v>2225</v>
      </c>
      <c r="G18" s="45">
        <v>2235</v>
      </c>
      <c r="H18" s="44">
        <f t="shared" si="1"/>
        <v>2230</v>
      </c>
      <c r="I18" s="46">
        <v>2225</v>
      </c>
      <c r="J18" s="45">
        <v>2235</v>
      </c>
      <c r="K18" s="44">
        <f t="shared" si="2"/>
        <v>2230</v>
      </c>
      <c r="L18" s="52">
        <v>2200</v>
      </c>
      <c r="M18" s="51">
        <v>1.3123</v>
      </c>
      <c r="N18" s="51">
        <v>1.1085</v>
      </c>
      <c r="O18" s="50">
        <v>140.84</v>
      </c>
      <c r="P18" s="43">
        <v>1676.45</v>
      </c>
      <c r="Q18" s="43">
        <v>1702.6</v>
      </c>
      <c r="R18" s="49">
        <f t="shared" si="3"/>
        <v>1984.6639603067208</v>
      </c>
      <c r="S18" s="48">
        <v>1.3127</v>
      </c>
    </row>
    <row r="19" spans="2:19" x14ac:dyDescent="0.2">
      <c r="B19" s="47">
        <v>45551</v>
      </c>
      <c r="C19" s="46">
        <v>2190</v>
      </c>
      <c r="D19" s="45">
        <v>2200</v>
      </c>
      <c r="E19" s="44">
        <f t="shared" si="0"/>
        <v>2195</v>
      </c>
      <c r="F19" s="46">
        <v>2215</v>
      </c>
      <c r="G19" s="45">
        <v>2225</v>
      </c>
      <c r="H19" s="44">
        <f t="shared" si="1"/>
        <v>2220</v>
      </c>
      <c r="I19" s="46">
        <v>2215</v>
      </c>
      <c r="J19" s="45">
        <v>2225</v>
      </c>
      <c r="K19" s="44">
        <f t="shared" si="2"/>
        <v>2220</v>
      </c>
      <c r="L19" s="52">
        <v>2200</v>
      </c>
      <c r="M19" s="51">
        <v>1.3201000000000001</v>
      </c>
      <c r="N19" s="51">
        <v>1.1124000000000001</v>
      </c>
      <c r="O19" s="50">
        <v>139.88999999999999</v>
      </c>
      <c r="P19" s="43">
        <v>1666.54</v>
      </c>
      <c r="Q19" s="43">
        <v>1685.1</v>
      </c>
      <c r="R19" s="49">
        <f t="shared" si="3"/>
        <v>1977.7058612010067</v>
      </c>
      <c r="S19" s="48">
        <v>1.3204</v>
      </c>
    </row>
    <row r="20" spans="2:19" x14ac:dyDescent="0.2">
      <c r="B20" s="47">
        <v>45552</v>
      </c>
      <c r="C20" s="46">
        <v>2190</v>
      </c>
      <c r="D20" s="45">
        <v>2200</v>
      </c>
      <c r="E20" s="44">
        <f t="shared" si="0"/>
        <v>2195</v>
      </c>
      <c r="F20" s="46">
        <v>2215</v>
      </c>
      <c r="G20" s="45">
        <v>2225</v>
      </c>
      <c r="H20" s="44">
        <f t="shared" si="1"/>
        <v>2220</v>
      </c>
      <c r="I20" s="46">
        <v>2215</v>
      </c>
      <c r="J20" s="45">
        <v>2225</v>
      </c>
      <c r="K20" s="44">
        <f t="shared" si="2"/>
        <v>2220</v>
      </c>
      <c r="L20" s="52">
        <v>2200</v>
      </c>
      <c r="M20" s="51">
        <v>1.3221000000000001</v>
      </c>
      <c r="N20" s="51">
        <v>1.1138999999999999</v>
      </c>
      <c r="O20" s="50">
        <v>140.61000000000001</v>
      </c>
      <c r="P20" s="43">
        <v>1664.02</v>
      </c>
      <c r="Q20" s="43">
        <v>1682.55</v>
      </c>
      <c r="R20" s="49">
        <f t="shared" si="3"/>
        <v>1975.0426429661552</v>
      </c>
      <c r="S20" s="48">
        <v>1.3224</v>
      </c>
    </row>
    <row r="21" spans="2:19" x14ac:dyDescent="0.2">
      <c r="B21" s="47">
        <v>45553</v>
      </c>
      <c r="C21" s="46">
        <v>2191</v>
      </c>
      <c r="D21" s="45">
        <v>2201</v>
      </c>
      <c r="E21" s="44">
        <f t="shared" si="0"/>
        <v>2196</v>
      </c>
      <c r="F21" s="46">
        <v>2215</v>
      </c>
      <c r="G21" s="45">
        <v>2225</v>
      </c>
      <c r="H21" s="44">
        <f t="shared" si="1"/>
        <v>2220</v>
      </c>
      <c r="I21" s="46">
        <v>2215</v>
      </c>
      <c r="J21" s="45">
        <v>2225</v>
      </c>
      <c r="K21" s="44">
        <f t="shared" si="2"/>
        <v>2220</v>
      </c>
      <c r="L21" s="52">
        <v>2201</v>
      </c>
      <c r="M21" s="51">
        <v>1.3210999999999999</v>
      </c>
      <c r="N21" s="51">
        <v>1.1125</v>
      </c>
      <c r="O21" s="50">
        <v>141.85</v>
      </c>
      <c r="P21" s="43">
        <v>1666.04</v>
      </c>
      <c r="Q21" s="43">
        <v>1683.95</v>
      </c>
      <c r="R21" s="49">
        <f t="shared" si="3"/>
        <v>1978.4269662921347</v>
      </c>
      <c r="S21" s="48">
        <v>1.3212999999999999</v>
      </c>
    </row>
    <row r="22" spans="2:19" x14ac:dyDescent="0.2">
      <c r="B22" s="47">
        <v>45554</v>
      </c>
      <c r="C22" s="46">
        <v>2192</v>
      </c>
      <c r="D22" s="45">
        <v>2202</v>
      </c>
      <c r="E22" s="44">
        <f t="shared" si="0"/>
        <v>2197</v>
      </c>
      <c r="F22" s="46">
        <v>2215</v>
      </c>
      <c r="G22" s="45">
        <v>2225</v>
      </c>
      <c r="H22" s="44">
        <f t="shared" si="1"/>
        <v>2220</v>
      </c>
      <c r="I22" s="46">
        <v>2215</v>
      </c>
      <c r="J22" s="45">
        <v>2225</v>
      </c>
      <c r="K22" s="44">
        <f t="shared" si="2"/>
        <v>2220</v>
      </c>
      <c r="L22" s="52">
        <v>2202</v>
      </c>
      <c r="M22" s="51">
        <v>1.3286</v>
      </c>
      <c r="N22" s="51">
        <v>1.1158999999999999</v>
      </c>
      <c r="O22" s="50">
        <v>142.93</v>
      </c>
      <c r="P22" s="43">
        <v>1657.38</v>
      </c>
      <c r="Q22" s="43">
        <v>1674.95</v>
      </c>
      <c r="R22" s="49">
        <f t="shared" si="3"/>
        <v>1973.2950981270726</v>
      </c>
      <c r="S22" s="48">
        <v>1.3284</v>
      </c>
    </row>
    <row r="23" spans="2:19" x14ac:dyDescent="0.2">
      <c r="B23" s="47">
        <v>45555</v>
      </c>
      <c r="C23" s="46">
        <v>2140</v>
      </c>
      <c r="D23" s="45">
        <v>2150</v>
      </c>
      <c r="E23" s="44">
        <f t="shared" si="0"/>
        <v>2145</v>
      </c>
      <c r="F23" s="46">
        <v>2163</v>
      </c>
      <c r="G23" s="45">
        <v>2173</v>
      </c>
      <c r="H23" s="44">
        <f t="shared" si="1"/>
        <v>2168</v>
      </c>
      <c r="I23" s="46">
        <v>2165</v>
      </c>
      <c r="J23" s="45">
        <v>2175</v>
      </c>
      <c r="K23" s="44">
        <f t="shared" si="2"/>
        <v>2170</v>
      </c>
      <c r="L23" s="52">
        <v>2150</v>
      </c>
      <c r="M23" s="51">
        <v>1.33</v>
      </c>
      <c r="N23" s="51">
        <v>1.1161000000000001</v>
      </c>
      <c r="O23" s="50">
        <v>144.21</v>
      </c>
      <c r="P23" s="43">
        <v>1616.54</v>
      </c>
      <c r="Q23" s="43">
        <v>1633.83</v>
      </c>
      <c r="R23" s="49">
        <f t="shared" si="3"/>
        <v>1926.3506854224531</v>
      </c>
      <c r="S23" s="48">
        <v>1.33</v>
      </c>
    </row>
    <row r="24" spans="2:19" x14ac:dyDescent="0.2">
      <c r="B24" s="47">
        <v>45558</v>
      </c>
      <c r="C24" s="46">
        <v>2090</v>
      </c>
      <c r="D24" s="45">
        <v>2100</v>
      </c>
      <c r="E24" s="44">
        <f t="shared" si="0"/>
        <v>2095</v>
      </c>
      <c r="F24" s="46">
        <v>2113</v>
      </c>
      <c r="G24" s="45">
        <v>2123</v>
      </c>
      <c r="H24" s="44">
        <f t="shared" si="1"/>
        <v>2118</v>
      </c>
      <c r="I24" s="46">
        <v>2115</v>
      </c>
      <c r="J24" s="45">
        <v>2125</v>
      </c>
      <c r="K24" s="44">
        <f t="shared" si="2"/>
        <v>2120</v>
      </c>
      <c r="L24" s="52">
        <v>2100</v>
      </c>
      <c r="M24" s="51">
        <v>1.3312999999999999</v>
      </c>
      <c r="N24" s="51">
        <v>1.1120000000000001</v>
      </c>
      <c r="O24" s="50">
        <v>143.62</v>
      </c>
      <c r="P24" s="43">
        <v>1577.41</v>
      </c>
      <c r="Q24" s="43">
        <v>1595.16</v>
      </c>
      <c r="R24" s="49">
        <f t="shared" si="3"/>
        <v>1888.4892086330933</v>
      </c>
      <c r="S24" s="48">
        <v>1.3309</v>
      </c>
    </row>
    <row r="25" spans="2:19" x14ac:dyDescent="0.2">
      <c r="B25" s="47">
        <v>45559</v>
      </c>
      <c r="C25" s="46">
        <v>2200</v>
      </c>
      <c r="D25" s="45">
        <v>2210</v>
      </c>
      <c r="E25" s="44">
        <f t="shared" si="0"/>
        <v>2205</v>
      </c>
      <c r="F25" s="46">
        <v>2223</v>
      </c>
      <c r="G25" s="45">
        <v>2233</v>
      </c>
      <c r="H25" s="44">
        <f t="shared" si="1"/>
        <v>2228</v>
      </c>
      <c r="I25" s="46">
        <v>2225</v>
      </c>
      <c r="J25" s="45">
        <v>2235</v>
      </c>
      <c r="K25" s="44">
        <f t="shared" si="2"/>
        <v>2230</v>
      </c>
      <c r="L25" s="52">
        <v>2210</v>
      </c>
      <c r="M25" s="51">
        <v>1.3371</v>
      </c>
      <c r="N25" s="51">
        <v>1.113</v>
      </c>
      <c r="O25" s="50">
        <v>143.99</v>
      </c>
      <c r="P25" s="43">
        <v>1652.83</v>
      </c>
      <c r="Q25" s="43">
        <v>1670.53</v>
      </c>
      <c r="R25" s="49">
        <f t="shared" si="3"/>
        <v>1985.6244384546271</v>
      </c>
      <c r="S25" s="48">
        <v>1.3367</v>
      </c>
    </row>
    <row r="26" spans="2:19" x14ac:dyDescent="0.2">
      <c r="B26" s="47">
        <v>45560</v>
      </c>
      <c r="C26" s="46">
        <v>2201</v>
      </c>
      <c r="D26" s="45">
        <v>2211</v>
      </c>
      <c r="E26" s="44">
        <f t="shared" si="0"/>
        <v>2206</v>
      </c>
      <c r="F26" s="46">
        <v>2223</v>
      </c>
      <c r="G26" s="45">
        <v>2233</v>
      </c>
      <c r="H26" s="44">
        <f t="shared" si="1"/>
        <v>2228</v>
      </c>
      <c r="I26" s="46">
        <v>2225</v>
      </c>
      <c r="J26" s="45">
        <v>2235</v>
      </c>
      <c r="K26" s="44">
        <f t="shared" si="2"/>
        <v>2230</v>
      </c>
      <c r="L26" s="52">
        <v>2211</v>
      </c>
      <c r="M26" s="51">
        <v>1.3375999999999999</v>
      </c>
      <c r="N26" s="51">
        <v>1.1194999999999999</v>
      </c>
      <c r="O26" s="50">
        <v>144.31</v>
      </c>
      <c r="P26" s="43">
        <v>1652.96</v>
      </c>
      <c r="Q26" s="43">
        <v>1669.91</v>
      </c>
      <c r="R26" s="49">
        <f t="shared" si="3"/>
        <v>1974.9888343010273</v>
      </c>
      <c r="S26" s="48">
        <v>1.3371999999999999</v>
      </c>
    </row>
    <row r="27" spans="2:19" x14ac:dyDescent="0.2">
      <c r="B27" s="47">
        <v>45561</v>
      </c>
      <c r="C27" s="46">
        <v>2202</v>
      </c>
      <c r="D27" s="45">
        <v>2212</v>
      </c>
      <c r="E27" s="44">
        <f t="shared" si="0"/>
        <v>2207</v>
      </c>
      <c r="F27" s="46">
        <v>2223</v>
      </c>
      <c r="G27" s="45">
        <v>2233</v>
      </c>
      <c r="H27" s="44">
        <f t="shared" si="1"/>
        <v>2228</v>
      </c>
      <c r="I27" s="46">
        <v>2225</v>
      </c>
      <c r="J27" s="45">
        <v>2235</v>
      </c>
      <c r="K27" s="44">
        <f t="shared" si="2"/>
        <v>2230</v>
      </c>
      <c r="L27" s="52">
        <v>2212</v>
      </c>
      <c r="M27" s="51">
        <v>1.3374999999999999</v>
      </c>
      <c r="N27" s="51">
        <v>1.1154999999999999</v>
      </c>
      <c r="O27" s="50">
        <v>144.16999999999999</v>
      </c>
      <c r="P27" s="43">
        <v>1653.83</v>
      </c>
      <c r="Q27" s="43">
        <v>1670.16</v>
      </c>
      <c r="R27" s="49">
        <f t="shared" si="3"/>
        <v>1982.9672792469746</v>
      </c>
      <c r="S27" s="48">
        <v>1.337</v>
      </c>
    </row>
    <row r="28" spans="2:19" x14ac:dyDescent="0.2">
      <c r="B28" s="47">
        <v>45562</v>
      </c>
      <c r="C28" s="46">
        <v>2202</v>
      </c>
      <c r="D28" s="45">
        <v>2212</v>
      </c>
      <c r="E28" s="44">
        <f t="shared" si="0"/>
        <v>2207</v>
      </c>
      <c r="F28" s="46">
        <v>2223</v>
      </c>
      <c r="G28" s="45">
        <v>2233</v>
      </c>
      <c r="H28" s="44">
        <f t="shared" si="1"/>
        <v>2228</v>
      </c>
      <c r="I28" s="46">
        <v>2225</v>
      </c>
      <c r="J28" s="45">
        <v>2235</v>
      </c>
      <c r="K28" s="44">
        <f t="shared" si="2"/>
        <v>2230</v>
      </c>
      <c r="L28" s="52">
        <v>2212</v>
      </c>
      <c r="M28" s="51">
        <v>1.3389</v>
      </c>
      <c r="N28" s="51">
        <v>1.1163000000000001</v>
      </c>
      <c r="O28" s="50">
        <v>143.11000000000001</v>
      </c>
      <c r="P28" s="43">
        <v>1652.1</v>
      </c>
      <c r="Q28" s="43">
        <v>1668.41</v>
      </c>
      <c r="R28" s="49">
        <f t="shared" si="3"/>
        <v>1981.5461793424706</v>
      </c>
      <c r="S28" s="48">
        <v>1.3384</v>
      </c>
    </row>
    <row r="29" spans="2:19" x14ac:dyDescent="0.2">
      <c r="B29" s="47">
        <v>45565</v>
      </c>
      <c r="C29" s="46">
        <v>2140</v>
      </c>
      <c r="D29" s="45">
        <v>2150</v>
      </c>
      <c r="E29" s="44">
        <f t="shared" si="0"/>
        <v>2145</v>
      </c>
      <c r="F29" s="46">
        <v>2161</v>
      </c>
      <c r="G29" s="45">
        <v>2171</v>
      </c>
      <c r="H29" s="44">
        <f t="shared" si="1"/>
        <v>2166</v>
      </c>
      <c r="I29" s="46">
        <v>2160</v>
      </c>
      <c r="J29" s="45">
        <v>2170</v>
      </c>
      <c r="K29" s="44">
        <f t="shared" si="2"/>
        <v>2165</v>
      </c>
      <c r="L29" s="52">
        <v>2150</v>
      </c>
      <c r="M29" s="51">
        <v>1.3403</v>
      </c>
      <c r="N29" s="51">
        <v>1.1197999999999999</v>
      </c>
      <c r="O29" s="50">
        <v>142.57</v>
      </c>
      <c r="P29" s="43">
        <v>1604.12</v>
      </c>
      <c r="Q29" s="43">
        <v>1620.27</v>
      </c>
      <c r="R29" s="49">
        <f t="shared" si="3"/>
        <v>1919.9857117342385</v>
      </c>
      <c r="S29" s="48">
        <v>1.3399000000000001</v>
      </c>
    </row>
    <row r="30" spans="2:19" s="10" customFormat="1" x14ac:dyDescent="0.2">
      <c r="B30" s="42" t="s">
        <v>11</v>
      </c>
      <c r="C30" s="41">
        <f>ROUND(AVERAGE(C9:C29),2)</f>
        <v>2259.1</v>
      </c>
      <c r="D30" s="40">
        <f>ROUND(AVERAGE(D9:D29),2)</f>
        <v>2269.1</v>
      </c>
      <c r="E30" s="39">
        <f>ROUND(AVERAGE(C30:D30),2)</f>
        <v>2264.1</v>
      </c>
      <c r="F30" s="41">
        <f>ROUND(AVERAGE(F9:F29),2)</f>
        <v>2205.2399999999998</v>
      </c>
      <c r="G30" s="40">
        <f>ROUND(AVERAGE(G9:G29),2)</f>
        <v>2215.2399999999998</v>
      </c>
      <c r="H30" s="39">
        <f>ROUND(AVERAGE(F30:G30),2)</f>
        <v>2210.2399999999998</v>
      </c>
      <c r="I30" s="41">
        <f>ROUND(AVERAGE(I9:I29),2)</f>
        <v>2205.71</v>
      </c>
      <c r="J30" s="40">
        <f>ROUND(AVERAGE(J9:J29),2)</f>
        <v>2215.71</v>
      </c>
      <c r="K30" s="39">
        <f>ROUND(AVERAGE(I30:J30),2)</f>
        <v>2210.71</v>
      </c>
      <c r="L30" s="38">
        <f>ROUND(AVERAGE(L9:L29),2)</f>
        <v>2269.1</v>
      </c>
      <c r="M30" s="37">
        <f>ROUND(AVERAGE(M9:M29),4)</f>
        <v>1.3219000000000001</v>
      </c>
      <c r="N30" s="36">
        <f>ROUND(AVERAGE(N9:N29),4)</f>
        <v>1.1107</v>
      </c>
      <c r="O30" s="175">
        <f>ROUND(AVERAGE(O9:O29),2)</f>
        <v>143.22999999999999</v>
      </c>
      <c r="P30" s="35">
        <f>AVERAGE(P9:P29)</f>
        <v>1717.1966666666669</v>
      </c>
      <c r="Q30" s="35">
        <f>AVERAGE(Q9:Q29)</f>
        <v>1675.7814285714285</v>
      </c>
      <c r="R30" s="35">
        <f>AVERAGE(R9:R29)</f>
        <v>2043.3751564752647</v>
      </c>
      <c r="S30" s="34">
        <f>AVERAGE(S9:S29)</f>
        <v>1.3220142857142856</v>
      </c>
    </row>
    <row r="31" spans="2:19" s="5" customFormat="1" x14ac:dyDescent="0.2">
      <c r="B31" s="33" t="s">
        <v>12</v>
      </c>
      <c r="C31" s="32">
        <f t="shared" ref="C31:S31" si="4">MAX(C9:C29)</f>
        <v>2534</v>
      </c>
      <c r="D31" s="31">
        <f t="shared" si="4"/>
        <v>2544</v>
      </c>
      <c r="E31" s="30">
        <f t="shared" si="4"/>
        <v>2539</v>
      </c>
      <c r="F31" s="32">
        <f t="shared" si="4"/>
        <v>2350</v>
      </c>
      <c r="G31" s="31">
        <f t="shared" si="4"/>
        <v>2360</v>
      </c>
      <c r="H31" s="30">
        <f t="shared" si="4"/>
        <v>2355</v>
      </c>
      <c r="I31" s="32">
        <f t="shared" si="4"/>
        <v>2350</v>
      </c>
      <c r="J31" s="31">
        <f t="shared" si="4"/>
        <v>2360</v>
      </c>
      <c r="K31" s="30">
        <f t="shared" si="4"/>
        <v>2355</v>
      </c>
      <c r="L31" s="29">
        <f t="shared" si="4"/>
        <v>2544</v>
      </c>
      <c r="M31" s="28">
        <f t="shared" si="4"/>
        <v>1.3403</v>
      </c>
      <c r="N31" s="27">
        <f t="shared" si="4"/>
        <v>1.1197999999999999</v>
      </c>
      <c r="O31" s="26">
        <f t="shared" si="4"/>
        <v>147.07</v>
      </c>
      <c r="P31" s="25">
        <f t="shared" si="4"/>
        <v>1939.02</v>
      </c>
      <c r="Q31" s="25">
        <f t="shared" si="4"/>
        <v>1797.96</v>
      </c>
      <c r="R31" s="25">
        <f t="shared" si="4"/>
        <v>2302.0541127499773</v>
      </c>
      <c r="S31" s="24">
        <f t="shared" si="4"/>
        <v>1.3399000000000001</v>
      </c>
    </row>
    <row r="32" spans="2:19" s="5" customFormat="1" ht="13.5" thickBot="1" x14ac:dyDescent="0.25">
      <c r="B32" s="23" t="s">
        <v>13</v>
      </c>
      <c r="C32" s="22">
        <f t="shared" ref="C32:S32" si="5">MIN(C9:C29)</f>
        <v>2090</v>
      </c>
      <c r="D32" s="21">
        <f t="shared" si="5"/>
        <v>2100</v>
      </c>
      <c r="E32" s="20">
        <f t="shared" si="5"/>
        <v>2095</v>
      </c>
      <c r="F32" s="22">
        <f t="shared" si="5"/>
        <v>2096</v>
      </c>
      <c r="G32" s="21">
        <f t="shared" si="5"/>
        <v>2106</v>
      </c>
      <c r="H32" s="20">
        <f t="shared" si="5"/>
        <v>2101</v>
      </c>
      <c r="I32" s="22">
        <f t="shared" si="5"/>
        <v>2095</v>
      </c>
      <c r="J32" s="21">
        <f t="shared" si="5"/>
        <v>2105</v>
      </c>
      <c r="K32" s="20">
        <f t="shared" si="5"/>
        <v>2100</v>
      </c>
      <c r="L32" s="19">
        <f t="shared" si="5"/>
        <v>2100</v>
      </c>
      <c r="M32" s="18">
        <f t="shared" si="5"/>
        <v>1.3039000000000001</v>
      </c>
      <c r="N32" s="17">
        <f t="shared" si="5"/>
        <v>1.1014999999999999</v>
      </c>
      <c r="O32" s="16">
        <f t="shared" si="5"/>
        <v>139.88999999999999</v>
      </c>
      <c r="P32" s="15">
        <f t="shared" si="5"/>
        <v>1577.41</v>
      </c>
      <c r="Q32" s="15">
        <f t="shared" si="5"/>
        <v>1595.16</v>
      </c>
      <c r="R32" s="15">
        <f t="shared" si="5"/>
        <v>1888.4892086330933</v>
      </c>
      <c r="S32" s="14">
        <f t="shared" si="5"/>
        <v>1.3045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S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30</v>
      </c>
    </row>
    <row r="6" spans="1:19" ht="13.5" thickBot="1" x14ac:dyDescent="0.25">
      <c r="B6" s="1">
        <v>45537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45537</v>
      </c>
      <c r="C9" s="46">
        <v>2490</v>
      </c>
      <c r="D9" s="45">
        <v>2500</v>
      </c>
      <c r="E9" s="44">
        <f t="shared" ref="E9:E29" si="0">AVERAGE(C9:D9)</f>
        <v>2495</v>
      </c>
      <c r="F9" s="46">
        <v>2490</v>
      </c>
      <c r="G9" s="45">
        <v>2500</v>
      </c>
      <c r="H9" s="44">
        <f t="shared" ref="H9:H29" si="1">AVERAGE(F9:G9)</f>
        <v>2495</v>
      </c>
      <c r="I9" s="46">
        <v>2490</v>
      </c>
      <c r="J9" s="45">
        <v>2500</v>
      </c>
      <c r="K9" s="44">
        <f t="shared" ref="K9:K29" si="2">AVERAGE(I9:J9)</f>
        <v>2495</v>
      </c>
      <c r="L9" s="52">
        <v>2500</v>
      </c>
      <c r="M9" s="51">
        <v>1.3129999999999999</v>
      </c>
      <c r="N9" s="53">
        <v>1.1060000000000001</v>
      </c>
      <c r="O9" s="50">
        <v>147.07</v>
      </c>
      <c r="P9" s="43">
        <v>1904.04</v>
      </c>
      <c r="Q9" s="43">
        <v>1903.02</v>
      </c>
      <c r="R9" s="49">
        <f t="shared" ref="R9:R29" si="3">L9/N9</f>
        <v>2260.3978300180829</v>
      </c>
      <c r="S9" s="48">
        <v>1.3137000000000001</v>
      </c>
    </row>
    <row r="10" spans="1:19" x14ac:dyDescent="0.2">
      <c r="B10" s="47">
        <v>45538</v>
      </c>
      <c r="C10" s="46">
        <v>2490</v>
      </c>
      <c r="D10" s="45">
        <v>2500</v>
      </c>
      <c r="E10" s="44">
        <f t="shared" si="0"/>
        <v>2495</v>
      </c>
      <c r="F10" s="46">
        <v>2490</v>
      </c>
      <c r="G10" s="45">
        <v>2500</v>
      </c>
      <c r="H10" s="44">
        <f t="shared" si="1"/>
        <v>2495</v>
      </c>
      <c r="I10" s="46">
        <v>2490</v>
      </c>
      <c r="J10" s="45">
        <v>2500</v>
      </c>
      <c r="K10" s="44">
        <f t="shared" si="2"/>
        <v>2495</v>
      </c>
      <c r="L10" s="52">
        <v>2500</v>
      </c>
      <c r="M10" s="51">
        <v>1.3123</v>
      </c>
      <c r="N10" s="51">
        <v>1.1036999999999999</v>
      </c>
      <c r="O10" s="50">
        <v>146.18</v>
      </c>
      <c r="P10" s="43">
        <v>1905.05</v>
      </c>
      <c r="Q10" s="43">
        <v>1904.18</v>
      </c>
      <c r="R10" s="49">
        <f t="shared" si="3"/>
        <v>2265.1082721754101</v>
      </c>
      <c r="S10" s="48">
        <v>1.3129</v>
      </c>
    </row>
    <row r="11" spans="1:19" x14ac:dyDescent="0.2">
      <c r="B11" s="47">
        <v>45539</v>
      </c>
      <c r="C11" s="46">
        <v>2490</v>
      </c>
      <c r="D11" s="45">
        <v>2500</v>
      </c>
      <c r="E11" s="44">
        <f t="shared" si="0"/>
        <v>2495</v>
      </c>
      <c r="F11" s="46">
        <v>2490</v>
      </c>
      <c r="G11" s="45">
        <v>2500</v>
      </c>
      <c r="H11" s="44">
        <f t="shared" si="1"/>
        <v>2495</v>
      </c>
      <c r="I11" s="46">
        <v>2490</v>
      </c>
      <c r="J11" s="45">
        <v>2500</v>
      </c>
      <c r="K11" s="44">
        <f t="shared" si="2"/>
        <v>2495</v>
      </c>
      <c r="L11" s="52">
        <v>2500</v>
      </c>
      <c r="M11" s="51">
        <v>1.3120000000000001</v>
      </c>
      <c r="N11" s="51">
        <v>1.1051</v>
      </c>
      <c r="O11" s="50">
        <v>144.9</v>
      </c>
      <c r="P11" s="43">
        <v>1905.49</v>
      </c>
      <c r="Q11" s="43">
        <v>1904.62</v>
      </c>
      <c r="R11" s="49">
        <f t="shared" si="3"/>
        <v>2262.2387114288299</v>
      </c>
      <c r="S11" s="48">
        <v>1.3126</v>
      </c>
    </row>
    <row r="12" spans="1:19" x14ac:dyDescent="0.2">
      <c r="B12" s="47">
        <v>45540</v>
      </c>
      <c r="C12" s="46">
        <v>2490</v>
      </c>
      <c r="D12" s="45">
        <v>2500</v>
      </c>
      <c r="E12" s="44">
        <f t="shared" si="0"/>
        <v>2495</v>
      </c>
      <c r="F12" s="46">
        <v>2490</v>
      </c>
      <c r="G12" s="45">
        <v>2500</v>
      </c>
      <c r="H12" s="44">
        <f t="shared" si="1"/>
        <v>2495</v>
      </c>
      <c r="I12" s="46">
        <v>2490</v>
      </c>
      <c r="J12" s="45">
        <v>2500</v>
      </c>
      <c r="K12" s="44">
        <f t="shared" si="2"/>
        <v>2495</v>
      </c>
      <c r="L12" s="52">
        <v>2500</v>
      </c>
      <c r="M12" s="51">
        <v>1.3160000000000001</v>
      </c>
      <c r="N12" s="51">
        <v>1.1094999999999999</v>
      </c>
      <c r="O12" s="50">
        <v>143.46</v>
      </c>
      <c r="P12" s="43">
        <v>1899.7</v>
      </c>
      <c r="Q12" s="43">
        <v>1898.97</v>
      </c>
      <c r="R12" s="49">
        <f t="shared" si="3"/>
        <v>2253.2672374943668</v>
      </c>
      <c r="S12" s="48">
        <v>1.3165</v>
      </c>
    </row>
    <row r="13" spans="1:19" x14ac:dyDescent="0.2">
      <c r="B13" s="47">
        <v>45541</v>
      </c>
      <c r="C13" s="46">
        <v>2490</v>
      </c>
      <c r="D13" s="45">
        <v>2500</v>
      </c>
      <c r="E13" s="44">
        <f t="shared" si="0"/>
        <v>2495</v>
      </c>
      <c r="F13" s="46">
        <v>2490</v>
      </c>
      <c r="G13" s="45">
        <v>2500</v>
      </c>
      <c r="H13" s="44">
        <f t="shared" si="1"/>
        <v>2495</v>
      </c>
      <c r="I13" s="46">
        <v>2490</v>
      </c>
      <c r="J13" s="45">
        <v>2500</v>
      </c>
      <c r="K13" s="44">
        <f t="shared" si="2"/>
        <v>2495</v>
      </c>
      <c r="L13" s="52">
        <v>2500</v>
      </c>
      <c r="M13" s="51">
        <v>1.3178000000000001</v>
      </c>
      <c r="N13" s="51">
        <v>1.1107</v>
      </c>
      <c r="O13" s="50">
        <v>143.07</v>
      </c>
      <c r="P13" s="43">
        <v>1897.1</v>
      </c>
      <c r="Q13" s="43">
        <v>1896.38</v>
      </c>
      <c r="R13" s="49">
        <f t="shared" si="3"/>
        <v>2250.8328081390114</v>
      </c>
      <c r="S13" s="48">
        <v>1.3183</v>
      </c>
    </row>
    <row r="14" spans="1:19" x14ac:dyDescent="0.2">
      <c r="B14" s="47">
        <v>45544</v>
      </c>
      <c r="C14" s="46">
        <v>2490</v>
      </c>
      <c r="D14" s="45">
        <v>2500</v>
      </c>
      <c r="E14" s="44">
        <f t="shared" si="0"/>
        <v>2495</v>
      </c>
      <c r="F14" s="46">
        <v>2490</v>
      </c>
      <c r="G14" s="45">
        <v>2500</v>
      </c>
      <c r="H14" s="44">
        <f t="shared" si="1"/>
        <v>2495</v>
      </c>
      <c r="I14" s="46">
        <v>2490</v>
      </c>
      <c r="J14" s="45">
        <v>2500</v>
      </c>
      <c r="K14" s="44">
        <f t="shared" si="2"/>
        <v>2495</v>
      </c>
      <c r="L14" s="52">
        <v>2500</v>
      </c>
      <c r="M14" s="51">
        <v>1.3088</v>
      </c>
      <c r="N14" s="51">
        <v>1.1045</v>
      </c>
      <c r="O14" s="50">
        <v>143.61000000000001</v>
      </c>
      <c r="P14" s="43">
        <v>1910.15</v>
      </c>
      <c r="Q14" s="43">
        <v>1909.42</v>
      </c>
      <c r="R14" s="49">
        <f t="shared" si="3"/>
        <v>2263.4676324128563</v>
      </c>
      <c r="S14" s="48">
        <v>1.3092999999999999</v>
      </c>
    </row>
    <row r="15" spans="1:19" x14ac:dyDescent="0.2">
      <c r="B15" s="47">
        <v>45545</v>
      </c>
      <c r="C15" s="46">
        <v>2490</v>
      </c>
      <c r="D15" s="45">
        <v>2500</v>
      </c>
      <c r="E15" s="44">
        <f t="shared" si="0"/>
        <v>2495</v>
      </c>
      <c r="F15" s="46">
        <v>2490</v>
      </c>
      <c r="G15" s="45">
        <v>2500</v>
      </c>
      <c r="H15" s="44">
        <f t="shared" si="1"/>
        <v>2495</v>
      </c>
      <c r="I15" s="46">
        <v>2490</v>
      </c>
      <c r="J15" s="45">
        <v>2500</v>
      </c>
      <c r="K15" s="44">
        <f t="shared" si="2"/>
        <v>2495</v>
      </c>
      <c r="L15" s="52">
        <v>2500</v>
      </c>
      <c r="M15" s="51">
        <v>1.3089999999999999</v>
      </c>
      <c r="N15" s="51">
        <v>1.1032</v>
      </c>
      <c r="O15" s="50">
        <v>143.13</v>
      </c>
      <c r="P15" s="43">
        <v>1909.85</v>
      </c>
      <c r="Q15" s="43">
        <v>1909.13</v>
      </c>
      <c r="R15" s="49">
        <f t="shared" si="3"/>
        <v>2266.1348803480782</v>
      </c>
      <c r="S15" s="48">
        <v>1.3095000000000001</v>
      </c>
    </row>
    <row r="16" spans="1:19" x14ac:dyDescent="0.2">
      <c r="B16" s="47">
        <v>45546</v>
      </c>
      <c r="C16" s="46">
        <v>2490</v>
      </c>
      <c r="D16" s="45">
        <v>2500</v>
      </c>
      <c r="E16" s="44">
        <f t="shared" si="0"/>
        <v>2495</v>
      </c>
      <c r="F16" s="46">
        <v>2490</v>
      </c>
      <c r="G16" s="45">
        <v>2500</v>
      </c>
      <c r="H16" s="44">
        <f t="shared" si="1"/>
        <v>2495</v>
      </c>
      <c r="I16" s="46">
        <v>2490</v>
      </c>
      <c r="J16" s="45">
        <v>2500</v>
      </c>
      <c r="K16" s="44">
        <f t="shared" si="2"/>
        <v>2495</v>
      </c>
      <c r="L16" s="52">
        <v>2500</v>
      </c>
      <c r="M16" s="51">
        <v>1.3091999999999999</v>
      </c>
      <c r="N16" s="51">
        <v>1.1044</v>
      </c>
      <c r="O16" s="50">
        <v>141.69999999999999</v>
      </c>
      <c r="P16" s="43">
        <v>1909.56</v>
      </c>
      <c r="Q16" s="43">
        <v>1908.83</v>
      </c>
      <c r="R16" s="49">
        <f t="shared" si="3"/>
        <v>2263.6725823976817</v>
      </c>
      <c r="S16" s="48">
        <v>1.3097000000000001</v>
      </c>
    </row>
    <row r="17" spans="2:19" x14ac:dyDescent="0.2">
      <c r="B17" s="47">
        <v>45547</v>
      </c>
      <c r="C17" s="46">
        <v>2490</v>
      </c>
      <c r="D17" s="45">
        <v>2500</v>
      </c>
      <c r="E17" s="44">
        <f t="shared" si="0"/>
        <v>2495</v>
      </c>
      <c r="F17" s="46">
        <v>2490</v>
      </c>
      <c r="G17" s="45">
        <v>2500</v>
      </c>
      <c r="H17" s="44">
        <f t="shared" si="1"/>
        <v>2495</v>
      </c>
      <c r="I17" s="46">
        <v>2490</v>
      </c>
      <c r="J17" s="45">
        <v>2500</v>
      </c>
      <c r="K17" s="44">
        <f t="shared" si="2"/>
        <v>2495</v>
      </c>
      <c r="L17" s="52">
        <v>2500</v>
      </c>
      <c r="M17" s="51">
        <v>1.3039000000000001</v>
      </c>
      <c r="N17" s="51">
        <v>1.1014999999999999</v>
      </c>
      <c r="O17" s="50">
        <v>142.57</v>
      </c>
      <c r="P17" s="43">
        <v>1917.32</v>
      </c>
      <c r="Q17" s="43">
        <v>1916.44</v>
      </c>
      <c r="R17" s="49">
        <f t="shared" si="3"/>
        <v>2269.6323195642308</v>
      </c>
      <c r="S17" s="48">
        <v>1.3045</v>
      </c>
    </row>
    <row r="18" spans="2:19" x14ac:dyDescent="0.2">
      <c r="B18" s="47">
        <v>45548</v>
      </c>
      <c r="C18" s="46">
        <v>2490</v>
      </c>
      <c r="D18" s="45">
        <v>2500</v>
      </c>
      <c r="E18" s="44">
        <f t="shared" si="0"/>
        <v>2495</v>
      </c>
      <c r="F18" s="46">
        <v>2490</v>
      </c>
      <c r="G18" s="45">
        <v>2500</v>
      </c>
      <c r="H18" s="44">
        <f t="shared" si="1"/>
        <v>2495</v>
      </c>
      <c r="I18" s="46">
        <v>2490</v>
      </c>
      <c r="J18" s="45">
        <v>2500</v>
      </c>
      <c r="K18" s="44">
        <f t="shared" si="2"/>
        <v>2495</v>
      </c>
      <c r="L18" s="52">
        <v>2500</v>
      </c>
      <c r="M18" s="51">
        <v>1.3123</v>
      </c>
      <c r="N18" s="51">
        <v>1.1085</v>
      </c>
      <c r="O18" s="50">
        <v>140.84</v>
      </c>
      <c r="P18" s="43">
        <v>1905.05</v>
      </c>
      <c r="Q18" s="43">
        <v>1904.47</v>
      </c>
      <c r="R18" s="49">
        <f t="shared" si="3"/>
        <v>2255.2999548940006</v>
      </c>
      <c r="S18" s="48">
        <v>1.3127</v>
      </c>
    </row>
    <row r="19" spans="2:19" x14ac:dyDescent="0.2">
      <c r="B19" s="47">
        <v>45551</v>
      </c>
      <c r="C19" s="46">
        <v>2490</v>
      </c>
      <c r="D19" s="45">
        <v>2500</v>
      </c>
      <c r="E19" s="44">
        <f t="shared" si="0"/>
        <v>2495</v>
      </c>
      <c r="F19" s="46">
        <v>2490</v>
      </c>
      <c r="G19" s="45">
        <v>2500</v>
      </c>
      <c r="H19" s="44">
        <f t="shared" si="1"/>
        <v>2495</v>
      </c>
      <c r="I19" s="46">
        <v>2490</v>
      </c>
      <c r="J19" s="45">
        <v>2500</v>
      </c>
      <c r="K19" s="44">
        <f t="shared" si="2"/>
        <v>2495</v>
      </c>
      <c r="L19" s="52">
        <v>2500</v>
      </c>
      <c r="M19" s="51">
        <v>1.3201000000000001</v>
      </c>
      <c r="N19" s="51">
        <v>1.1124000000000001</v>
      </c>
      <c r="O19" s="50">
        <v>139.88999999999999</v>
      </c>
      <c r="P19" s="43">
        <v>1893.8</v>
      </c>
      <c r="Q19" s="43">
        <v>1893.37</v>
      </c>
      <c r="R19" s="49">
        <f t="shared" si="3"/>
        <v>2247.3930240920531</v>
      </c>
      <c r="S19" s="48">
        <v>1.3204</v>
      </c>
    </row>
    <row r="20" spans="2:19" x14ac:dyDescent="0.2">
      <c r="B20" s="47">
        <v>45552</v>
      </c>
      <c r="C20" s="46">
        <v>2490</v>
      </c>
      <c r="D20" s="45">
        <v>2500</v>
      </c>
      <c r="E20" s="44">
        <f t="shared" si="0"/>
        <v>2495</v>
      </c>
      <c r="F20" s="46">
        <v>2490</v>
      </c>
      <c r="G20" s="45">
        <v>2500</v>
      </c>
      <c r="H20" s="44">
        <f t="shared" si="1"/>
        <v>2495</v>
      </c>
      <c r="I20" s="46">
        <v>2490</v>
      </c>
      <c r="J20" s="45">
        <v>2500</v>
      </c>
      <c r="K20" s="44">
        <f t="shared" si="2"/>
        <v>2495</v>
      </c>
      <c r="L20" s="52">
        <v>2500</v>
      </c>
      <c r="M20" s="51">
        <v>1.3221000000000001</v>
      </c>
      <c r="N20" s="51">
        <v>1.1138999999999999</v>
      </c>
      <c r="O20" s="50">
        <v>140.61000000000001</v>
      </c>
      <c r="P20" s="43">
        <v>1890.93</v>
      </c>
      <c r="Q20" s="43">
        <v>1890.5</v>
      </c>
      <c r="R20" s="49">
        <f t="shared" si="3"/>
        <v>2244.3666397342672</v>
      </c>
      <c r="S20" s="48">
        <v>1.3224</v>
      </c>
    </row>
    <row r="21" spans="2:19" x14ac:dyDescent="0.2">
      <c r="B21" s="47">
        <v>45553</v>
      </c>
      <c r="C21" s="46">
        <v>2490</v>
      </c>
      <c r="D21" s="45">
        <v>2500</v>
      </c>
      <c r="E21" s="44">
        <f t="shared" si="0"/>
        <v>2495</v>
      </c>
      <c r="F21" s="46">
        <v>2490</v>
      </c>
      <c r="G21" s="45">
        <v>2500</v>
      </c>
      <c r="H21" s="44">
        <f t="shared" si="1"/>
        <v>2495</v>
      </c>
      <c r="I21" s="46">
        <v>2490</v>
      </c>
      <c r="J21" s="45">
        <v>2500</v>
      </c>
      <c r="K21" s="44">
        <f t="shared" si="2"/>
        <v>2495</v>
      </c>
      <c r="L21" s="52">
        <v>2500</v>
      </c>
      <c r="M21" s="51">
        <v>1.3210999999999999</v>
      </c>
      <c r="N21" s="51">
        <v>1.1125</v>
      </c>
      <c r="O21" s="50">
        <v>141.85</v>
      </c>
      <c r="P21" s="43">
        <v>1892.36</v>
      </c>
      <c r="Q21" s="43">
        <v>1892.08</v>
      </c>
      <c r="R21" s="49">
        <f t="shared" si="3"/>
        <v>2247.1910112359551</v>
      </c>
      <c r="S21" s="48">
        <v>1.3212999999999999</v>
      </c>
    </row>
    <row r="22" spans="2:19" x14ac:dyDescent="0.2">
      <c r="B22" s="47">
        <v>45554</v>
      </c>
      <c r="C22" s="46">
        <v>2490</v>
      </c>
      <c r="D22" s="45">
        <v>2500</v>
      </c>
      <c r="E22" s="44">
        <f t="shared" si="0"/>
        <v>2495</v>
      </c>
      <c r="F22" s="46">
        <v>2490</v>
      </c>
      <c r="G22" s="45">
        <v>2500</v>
      </c>
      <c r="H22" s="44">
        <f t="shared" si="1"/>
        <v>2495</v>
      </c>
      <c r="I22" s="46">
        <v>2490</v>
      </c>
      <c r="J22" s="45">
        <v>2500</v>
      </c>
      <c r="K22" s="44">
        <f t="shared" si="2"/>
        <v>2495</v>
      </c>
      <c r="L22" s="52">
        <v>2500</v>
      </c>
      <c r="M22" s="51">
        <v>1.3286</v>
      </c>
      <c r="N22" s="51">
        <v>1.1158999999999999</v>
      </c>
      <c r="O22" s="50">
        <v>142.93</v>
      </c>
      <c r="P22" s="43">
        <v>1881.68</v>
      </c>
      <c r="Q22" s="43">
        <v>1881.96</v>
      </c>
      <c r="R22" s="49">
        <f t="shared" si="3"/>
        <v>2240.3441168563495</v>
      </c>
      <c r="S22" s="48">
        <v>1.3284</v>
      </c>
    </row>
    <row r="23" spans="2:19" x14ac:dyDescent="0.2">
      <c r="B23" s="47">
        <v>45555</v>
      </c>
      <c r="C23" s="46">
        <v>2490</v>
      </c>
      <c r="D23" s="45">
        <v>2500</v>
      </c>
      <c r="E23" s="44">
        <f t="shared" si="0"/>
        <v>2495</v>
      </c>
      <c r="F23" s="46">
        <v>2490</v>
      </c>
      <c r="G23" s="45">
        <v>2500</v>
      </c>
      <c r="H23" s="44">
        <f t="shared" si="1"/>
        <v>2495</v>
      </c>
      <c r="I23" s="46">
        <v>2490</v>
      </c>
      <c r="J23" s="45">
        <v>2500</v>
      </c>
      <c r="K23" s="44">
        <f t="shared" si="2"/>
        <v>2495</v>
      </c>
      <c r="L23" s="52">
        <v>2500</v>
      </c>
      <c r="M23" s="51">
        <v>1.33</v>
      </c>
      <c r="N23" s="51">
        <v>1.1161000000000001</v>
      </c>
      <c r="O23" s="50">
        <v>144.21</v>
      </c>
      <c r="P23" s="43">
        <v>1879.7</v>
      </c>
      <c r="Q23" s="43">
        <v>1879.7</v>
      </c>
      <c r="R23" s="49">
        <f t="shared" si="3"/>
        <v>2239.9426574679687</v>
      </c>
      <c r="S23" s="48">
        <v>1.33</v>
      </c>
    </row>
    <row r="24" spans="2:19" x14ac:dyDescent="0.2">
      <c r="B24" s="47">
        <v>45558</v>
      </c>
      <c r="C24" s="46">
        <v>2440</v>
      </c>
      <c r="D24" s="45">
        <v>2450</v>
      </c>
      <c r="E24" s="44">
        <f t="shared" si="0"/>
        <v>2445</v>
      </c>
      <c r="F24" s="46">
        <v>2440</v>
      </c>
      <c r="G24" s="45">
        <v>2450</v>
      </c>
      <c r="H24" s="44">
        <f t="shared" si="1"/>
        <v>2445</v>
      </c>
      <c r="I24" s="46">
        <v>2440</v>
      </c>
      <c r="J24" s="45">
        <v>2450</v>
      </c>
      <c r="K24" s="44">
        <f t="shared" si="2"/>
        <v>2445</v>
      </c>
      <c r="L24" s="52">
        <v>2450</v>
      </c>
      <c r="M24" s="51">
        <v>1.3312999999999999</v>
      </c>
      <c r="N24" s="51">
        <v>1.1120000000000001</v>
      </c>
      <c r="O24" s="50">
        <v>143.62</v>
      </c>
      <c r="P24" s="43">
        <v>1840.31</v>
      </c>
      <c r="Q24" s="43">
        <v>1840.86</v>
      </c>
      <c r="R24" s="49">
        <f t="shared" si="3"/>
        <v>2203.2374100719421</v>
      </c>
      <c r="S24" s="48">
        <v>1.3309</v>
      </c>
    </row>
    <row r="25" spans="2:19" x14ac:dyDescent="0.2">
      <c r="B25" s="47">
        <v>45559</v>
      </c>
      <c r="C25" s="46">
        <v>2440</v>
      </c>
      <c r="D25" s="45">
        <v>2450</v>
      </c>
      <c r="E25" s="44">
        <f t="shared" si="0"/>
        <v>2445</v>
      </c>
      <c r="F25" s="46">
        <v>2440</v>
      </c>
      <c r="G25" s="45">
        <v>2450</v>
      </c>
      <c r="H25" s="44">
        <f t="shared" si="1"/>
        <v>2445</v>
      </c>
      <c r="I25" s="46">
        <v>2440</v>
      </c>
      <c r="J25" s="45">
        <v>2450</v>
      </c>
      <c r="K25" s="44">
        <f t="shared" si="2"/>
        <v>2445</v>
      </c>
      <c r="L25" s="52">
        <v>2450</v>
      </c>
      <c r="M25" s="51">
        <v>1.3371</v>
      </c>
      <c r="N25" s="51">
        <v>1.113</v>
      </c>
      <c r="O25" s="50">
        <v>143.99</v>
      </c>
      <c r="P25" s="43">
        <v>1832.32</v>
      </c>
      <c r="Q25" s="43">
        <v>1832.87</v>
      </c>
      <c r="R25" s="49">
        <f t="shared" si="3"/>
        <v>2201.2578616352203</v>
      </c>
      <c r="S25" s="48">
        <v>1.3367</v>
      </c>
    </row>
    <row r="26" spans="2:19" x14ac:dyDescent="0.2">
      <c r="B26" s="47">
        <v>45560</v>
      </c>
      <c r="C26" s="46">
        <v>2440</v>
      </c>
      <c r="D26" s="45">
        <v>2450</v>
      </c>
      <c r="E26" s="44">
        <f t="shared" si="0"/>
        <v>2445</v>
      </c>
      <c r="F26" s="46">
        <v>2440</v>
      </c>
      <c r="G26" s="45">
        <v>2450</v>
      </c>
      <c r="H26" s="44">
        <f t="shared" si="1"/>
        <v>2445</v>
      </c>
      <c r="I26" s="46">
        <v>2440</v>
      </c>
      <c r="J26" s="45">
        <v>2450</v>
      </c>
      <c r="K26" s="44">
        <f t="shared" si="2"/>
        <v>2445</v>
      </c>
      <c r="L26" s="52">
        <v>2450</v>
      </c>
      <c r="M26" s="51">
        <v>1.3375999999999999</v>
      </c>
      <c r="N26" s="51">
        <v>1.1194999999999999</v>
      </c>
      <c r="O26" s="50">
        <v>144.31</v>
      </c>
      <c r="P26" s="43">
        <v>1831.64</v>
      </c>
      <c r="Q26" s="43">
        <v>1832.19</v>
      </c>
      <c r="R26" s="49">
        <f t="shared" si="3"/>
        <v>2188.4769986601164</v>
      </c>
      <c r="S26" s="48">
        <v>1.3371999999999999</v>
      </c>
    </row>
    <row r="27" spans="2:19" x14ac:dyDescent="0.2">
      <c r="B27" s="47">
        <v>45561</v>
      </c>
      <c r="C27" s="46">
        <v>2440</v>
      </c>
      <c r="D27" s="45">
        <v>2450</v>
      </c>
      <c r="E27" s="44">
        <f t="shared" si="0"/>
        <v>2445</v>
      </c>
      <c r="F27" s="46">
        <v>2440</v>
      </c>
      <c r="G27" s="45">
        <v>2450</v>
      </c>
      <c r="H27" s="44">
        <f t="shared" si="1"/>
        <v>2445</v>
      </c>
      <c r="I27" s="46">
        <v>2440</v>
      </c>
      <c r="J27" s="45">
        <v>2450</v>
      </c>
      <c r="K27" s="44">
        <f t="shared" si="2"/>
        <v>2445</v>
      </c>
      <c r="L27" s="52">
        <v>2450</v>
      </c>
      <c r="M27" s="51">
        <v>1.3374999999999999</v>
      </c>
      <c r="N27" s="51">
        <v>1.1154999999999999</v>
      </c>
      <c r="O27" s="50">
        <v>144.16999999999999</v>
      </c>
      <c r="P27" s="43">
        <v>1831.78</v>
      </c>
      <c r="Q27" s="43">
        <v>1832.46</v>
      </c>
      <c r="R27" s="49">
        <f t="shared" si="3"/>
        <v>2196.3245181532948</v>
      </c>
      <c r="S27" s="48">
        <v>1.337</v>
      </c>
    </row>
    <row r="28" spans="2:19" x14ac:dyDescent="0.2">
      <c r="B28" s="47">
        <v>45562</v>
      </c>
      <c r="C28" s="46">
        <v>2440</v>
      </c>
      <c r="D28" s="45">
        <v>2450</v>
      </c>
      <c r="E28" s="44">
        <f t="shared" si="0"/>
        <v>2445</v>
      </c>
      <c r="F28" s="46">
        <v>2440</v>
      </c>
      <c r="G28" s="45">
        <v>2450</v>
      </c>
      <c r="H28" s="44">
        <f t="shared" si="1"/>
        <v>2445</v>
      </c>
      <c r="I28" s="46">
        <v>2440</v>
      </c>
      <c r="J28" s="45">
        <v>2450</v>
      </c>
      <c r="K28" s="44">
        <f t="shared" si="2"/>
        <v>2445</v>
      </c>
      <c r="L28" s="52">
        <v>2450</v>
      </c>
      <c r="M28" s="51">
        <v>1.3389</v>
      </c>
      <c r="N28" s="51">
        <v>1.1163000000000001</v>
      </c>
      <c r="O28" s="50">
        <v>143.11000000000001</v>
      </c>
      <c r="P28" s="43">
        <v>1829.86</v>
      </c>
      <c r="Q28" s="43">
        <v>1830.54</v>
      </c>
      <c r="R28" s="49">
        <f t="shared" si="3"/>
        <v>2194.7505150945085</v>
      </c>
      <c r="S28" s="48">
        <v>1.3384</v>
      </c>
    </row>
    <row r="29" spans="2:19" x14ac:dyDescent="0.2">
      <c r="B29" s="47">
        <v>45565</v>
      </c>
      <c r="C29" s="46">
        <v>2440</v>
      </c>
      <c r="D29" s="45">
        <v>2450</v>
      </c>
      <c r="E29" s="44">
        <f t="shared" si="0"/>
        <v>2445</v>
      </c>
      <c r="F29" s="46">
        <v>2440</v>
      </c>
      <c r="G29" s="45">
        <v>2450</v>
      </c>
      <c r="H29" s="44">
        <f t="shared" si="1"/>
        <v>2445</v>
      </c>
      <c r="I29" s="46">
        <v>2440</v>
      </c>
      <c r="J29" s="45">
        <v>2450</v>
      </c>
      <c r="K29" s="44">
        <f t="shared" si="2"/>
        <v>2445</v>
      </c>
      <c r="L29" s="52">
        <v>2450</v>
      </c>
      <c r="M29" s="51">
        <v>1.3403</v>
      </c>
      <c r="N29" s="51">
        <v>1.1197999999999999</v>
      </c>
      <c r="O29" s="50">
        <v>142.57</v>
      </c>
      <c r="P29" s="43">
        <v>1827.95</v>
      </c>
      <c r="Q29" s="43">
        <v>1828.49</v>
      </c>
      <c r="R29" s="49">
        <f t="shared" si="3"/>
        <v>2187.8906947669229</v>
      </c>
      <c r="S29" s="48">
        <v>1.3399000000000001</v>
      </c>
    </row>
    <row r="30" spans="2:19" s="10" customFormat="1" x14ac:dyDescent="0.2">
      <c r="B30" s="42" t="s">
        <v>11</v>
      </c>
      <c r="C30" s="41">
        <f>ROUND(AVERAGE(C9:C29),2)</f>
        <v>2475.71</v>
      </c>
      <c r="D30" s="40">
        <f>ROUND(AVERAGE(D9:D29),2)</f>
        <v>2485.71</v>
      </c>
      <c r="E30" s="39">
        <f>ROUND(AVERAGE(C30:D30),2)</f>
        <v>2480.71</v>
      </c>
      <c r="F30" s="41">
        <f>ROUND(AVERAGE(F9:F29),2)</f>
        <v>2475.71</v>
      </c>
      <c r="G30" s="40">
        <f>ROUND(AVERAGE(G9:G29),2)</f>
        <v>2485.71</v>
      </c>
      <c r="H30" s="39">
        <f>ROUND(AVERAGE(F30:G30),2)</f>
        <v>2480.71</v>
      </c>
      <c r="I30" s="41">
        <f>ROUND(AVERAGE(I9:I29),2)</f>
        <v>2475.71</v>
      </c>
      <c r="J30" s="40">
        <f>ROUND(AVERAGE(J9:J29),2)</f>
        <v>2485.71</v>
      </c>
      <c r="K30" s="39">
        <f>ROUND(AVERAGE(I30:J30),2)</f>
        <v>2480.71</v>
      </c>
      <c r="L30" s="38">
        <f>ROUND(AVERAGE(L9:L29),2)</f>
        <v>2485.71</v>
      </c>
      <c r="M30" s="37">
        <f>ROUND(AVERAGE(M9:M29),4)</f>
        <v>1.3219000000000001</v>
      </c>
      <c r="N30" s="36">
        <f>ROUND(AVERAGE(N9:N29),4)</f>
        <v>1.1107</v>
      </c>
      <c r="O30" s="175">
        <f>ROUND(AVERAGE(O9:O29),2)</f>
        <v>143.22999999999999</v>
      </c>
      <c r="P30" s="35">
        <f>AVERAGE(P9:P29)</f>
        <v>1880.7447619047618</v>
      </c>
      <c r="Q30" s="35">
        <f>AVERAGE(Q9:Q29)</f>
        <v>1880.4990476190478</v>
      </c>
      <c r="R30" s="35">
        <f>AVERAGE(R9:R29)</f>
        <v>2238.1536988876737</v>
      </c>
      <c r="S30" s="34">
        <f>AVERAGE(S9:S29)</f>
        <v>1.3220142857142856</v>
      </c>
    </row>
    <row r="31" spans="2:19" s="5" customFormat="1" x14ac:dyDescent="0.2">
      <c r="B31" s="33" t="s">
        <v>12</v>
      </c>
      <c r="C31" s="32">
        <f t="shared" ref="C31:S31" si="4">MAX(C9:C29)</f>
        <v>2490</v>
      </c>
      <c r="D31" s="31">
        <f t="shared" si="4"/>
        <v>2500</v>
      </c>
      <c r="E31" s="30">
        <f t="shared" si="4"/>
        <v>2495</v>
      </c>
      <c r="F31" s="32">
        <f t="shared" si="4"/>
        <v>2490</v>
      </c>
      <c r="G31" s="31">
        <f t="shared" si="4"/>
        <v>2500</v>
      </c>
      <c r="H31" s="30">
        <f t="shared" si="4"/>
        <v>2495</v>
      </c>
      <c r="I31" s="32">
        <f t="shared" si="4"/>
        <v>2490</v>
      </c>
      <c r="J31" s="31">
        <f t="shared" si="4"/>
        <v>2500</v>
      </c>
      <c r="K31" s="30">
        <f t="shared" si="4"/>
        <v>2495</v>
      </c>
      <c r="L31" s="29">
        <f t="shared" si="4"/>
        <v>2500</v>
      </c>
      <c r="M31" s="28">
        <f t="shared" si="4"/>
        <v>1.3403</v>
      </c>
      <c r="N31" s="27">
        <f t="shared" si="4"/>
        <v>1.1197999999999999</v>
      </c>
      <c r="O31" s="26">
        <f t="shared" si="4"/>
        <v>147.07</v>
      </c>
      <c r="P31" s="25">
        <f t="shared" si="4"/>
        <v>1917.32</v>
      </c>
      <c r="Q31" s="25">
        <f t="shared" si="4"/>
        <v>1916.44</v>
      </c>
      <c r="R31" s="25">
        <f t="shared" si="4"/>
        <v>2269.6323195642308</v>
      </c>
      <c r="S31" s="24">
        <f t="shared" si="4"/>
        <v>1.3399000000000001</v>
      </c>
    </row>
    <row r="32" spans="2:19" s="5" customFormat="1" ht="13.5" thickBot="1" x14ac:dyDescent="0.25">
      <c r="B32" s="23" t="s">
        <v>13</v>
      </c>
      <c r="C32" s="22">
        <f t="shared" ref="C32:S32" si="5">MIN(C9:C29)</f>
        <v>2440</v>
      </c>
      <c r="D32" s="21">
        <f t="shared" si="5"/>
        <v>2450</v>
      </c>
      <c r="E32" s="20">
        <f t="shared" si="5"/>
        <v>2445</v>
      </c>
      <c r="F32" s="22">
        <f t="shared" si="5"/>
        <v>2440</v>
      </c>
      <c r="G32" s="21">
        <f t="shared" si="5"/>
        <v>2450</v>
      </c>
      <c r="H32" s="20">
        <f t="shared" si="5"/>
        <v>2445</v>
      </c>
      <c r="I32" s="22">
        <f t="shared" si="5"/>
        <v>2440</v>
      </c>
      <c r="J32" s="21">
        <f t="shared" si="5"/>
        <v>2450</v>
      </c>
      <c r="K32" s="20">
        <f t="shared" si="5"/>
        <v>2445</v>
      </c>
      <c r="L32" s="19">
        <f t="shared" si="5"/>
        <v>2450</v>
      </c>
      <c r="M32" s="18">
        <f t="shared" si="5"/>
        <v>1.3039000000000001</v>
      </c>
      <c r="N32" s="17">
        <f t="shared" si="5"/>
        <v>1.1014999999999999</v>
      </c>
      <c r="O32" s="16">
        <f t="shared" si="5"/>
        <v>139.88999999999999</v>
      </c>
      <c r="P32" s="15">
        <f t="shared" si="5"/>
        <v>1827.95</v>
      </c>
      <c r="Q32" s="15">
        <f t="shared" si="5"/>
        <v>1828.49</v>
      </c>
      <c r="R32" s="15">
        <f t="shared" si="5"/>
        <v>2187.8906947669229</v>
      </c>
      <c r="S32" s="14">
        <f t="shared" si="5"/>
        <v>1.3045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Y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26</v>
      </c>
    </row>
    <row r="6" spans="1:25" ht="13.5" thickBot="1" x14ac:dyDescent="0.25">
      <c r="B6" s="1">
        <v>45537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45537</v>
      </c>
      <c r="C9" s="46">
        <v>2390</v>
      </c>
      <c r="D9" s="45">
        <v>2390.5</v>
      </c>
      <c r="E9" s="44">
        <f t="shared" ref="E9:E29" si="0">AVERAGE(C9:D9)</f>
        <v>2390.25</v>
      </c>
      <c r="F9" s="46">
        <v>2415</v>
      </c>
      <c r="G9" s="45">
        <v>2415.5</v>
      </c>
      <c r="H9" s="44">
        <f t="shared" ref="H9:H29" si="1">AVERAGE(F9:G9)</f>
        <v>2415.25</v>
      </c>
      <c r="I9" s="46">
        <v>2538</v>
      </c>
      <c r="J9" s="45">
        <v>2543</v>
      </c>
      <c r="K9" s="44">
        <f t="shared" ref="K9:K29" si="2">AVERAGE(I9:J9)</f>
        <v>2540.5</v>
      </c>
      <c r="L9" s="46">
        <v>2593</v>
      </c>
      <c r="M9" s="45">
        <v>2598</v>
      </c>
      <c r="N9" s="44">
        <f t="shared" ref="N9:N29" si="3">AVERAGE(L9:M9)</f>
        <v>2595.5</v>
      </c>
      <c r="O9" s="46">
        <v>2640</v>
      </c>
      <c r="P9" s="45">
        <v>2645</v>
      </c>
      <c r="Q9" s="44">
        <f t="shared" ref="Q9:Q29" si="4">AVERAGE(O9:P9)</f>
        <v>2642.5</v>
      </c>
      <c r="R9" s="52">
        <v>2390.5</v>
      </c>
      <c r="S9" s="51">
        <v>1.3129999999999999</v>
      </c>
      <c r="T9" s="53">
        <v>1.1060000000000001</v>
      </c>
      <c r="U9" s="50">
        <v>147.07</v>
      </c>
      <c r="V9" s="43">
        <v>1820.64</v>
      </c>
      <c r="W9" s="43">
        <v>1838.7</v>
      </c>
      <c r="X9" s="49">
        <f t="shared" ref="X9:X29" si="5">R9/T9</f>
        <v>2161.3924050632909</v>
      </c>
      <c r="Y9" s="48">
        <v>1.3137000000000001</v>
      </c>
    </row>
    <row r="10" spans="1:25" x14ac:dyDescent="0.2">
      <c r="B10" s="47">
        <v>45538</v>
      </c>
      <c r="C10" s="46">
        <v>2381.5</v>
      </c>
      <c r="D10" s="45">
        <v>2382</v>
      </c>
      <c r="E10" s="44">
        <f t="shared" si="0"/>
        <v>2381.75</v>
      </c>
      <c r="F10" s="46">
        <v>2404.5</v>
      </c>
      <c r="G10" s="45">
        <v>2405</v>
      </c>
      <c r="H10" s="44">
        <f t="shared" si="1"/>
        <v>2404.75</v>
      </c>
      <c r="I10" s="46">
        <v>2527</v>
      </c>
      <c r="J10" s="45">
        <v>2532</v>
      </c>
      <c r="K10" s="44">
        <f t="shared" si="2"/>
        <v>2529.5</v>
      </c>
      <c r="L10" s="46">
        <v>2583</v>
      </c>
      <c r="M10" s="45">
        <v>2588</v>
      </c>
      <c r="N10" s="44">
        <f t="shared" si="3"/>
        <v>2585.5</v>
      </c>
      <c r="O10" s="46">
        <v>2635</v>
      </c>
      <c r="P10" s="45">
        <v>2640</v>
      </c>
      <c r="Q10" s="44">
        <f t="shared" si="4"/>
        <v>2637.5</v>
      </c>
      <c r="R10" s="52">
        <v>2382</v>
      </c>
      <c r="S10" s="51">
        <v>1.3123</v>
      </c>
      <c r="T10" s="51">
        <v>1.1036999999999999</v>
      </c>
      <c r="U10" s="50">
        <v>146.18</v>
      </c>
      <c r="V10" s="43">
        <v>1815.13</v>
      </c>
      <c r="W10" s="43">
        <v>1831.82</v>
      </c>
      <c r="X10" s="49">
        <f t="shared" si="5"/>
        <v>2158.1951617287309</v>
      </c>
      <c r="Y10" s="48">
        <v>1.3129</v>
      </c>
    </row>
    <row r="11" spans="1:25" x14ac:dyDescent="0.2">
      <c r="B11" s="47">
        <v>45539</v>
      </c>
      <c r="C11" s="46">
        <v>2367</v>
      </c>
      <c r="D11" s="45">
        <v>2367.5</v>
      </c>
      <c r="E11" s="44">
        <f t="shared" si="0"/>
        <v>2367.25</v>
      </c>
      <c r="F11" s="46">
        <v>2386</v>
      </c>
      <c r="G11" s="45">
        <v>2388</v>
      </c>
      <c r="H11" s="44">
        <f t="shared" si="1"/>
        <v>2387</v>
      </c>
      <c r="I11" s="46">
        <v>2498</v>
      </c>
      <c r="J11" s="45">
        <v>2503</v>
      </c>
      <c r="K11" s="44">
        <f t="shared" si="2"/>
        <v>2500.5</v>
      </c>
      <c r="L11" s="46">
        <v>2555</v>
      </c>
      <c r="M11" s="45">
        <v>2560</v>
      </c>
      <c r="N11" s="44">
        <f t="shared" si="3"/>
        <v>2557.5</v>
      </c>
      <c r="O11" s="46">
        <v>2607</v>
      </c>
      <c r="P11" s="45">
        <v>2612</v>
      </c>
      <c r="Q11" s="44">
        <f t="shared" si="4"/>
        <v>2609.5</v>
      </c>
      <c r="R11" s="52">
        <v>2367.5</v>
      </c>
      <c r="S11" s="51">
        <v>1.3120000000000001</v>
      </c>
      <c r="T11" s="51">
        <v>1.1051</v>
      </c>
      <c r="U11" s="50">
        <v>144.9</v>
      </c>
      <c r="V11" s="43">
        <v>1804.5</v>
      </c>
      <c r="W11" s="43">
        <v>1819.29</v>
      </c>
      <c r="X11" s="49">
        <f t="shared" si="5"/>
        <v>2142.3400597231021</v>
      </c>
      <c r="Y11" s="48">
        <v>1.3126</v>
      </c>
    </row>
    <row r="12" spans="1:25" x14ac:dyDescent="0.2">
      <c r="B12" s="47">
        <v>45540</v>
      </c>
      <c r="C12" s="46">
        <v>2365.5</v>
      </c>
      <c r="D12" s="45">
        <v>2366</v>
      </c>
      <c r="E12" s="44">
        <f t="shared" si="0"/>
        <v>2365.75</v>
      </c>
      <c r="F12" s="46">
        <v>2381</v>
      </c>
      <c r="G12" s="45">
        <v>2382</v>
      </c>
      <c r="H12" s="44">
        <f t="shared" si="1"/>
        <v>2381.5</v>
      </c>
      <c r="I12" s="46">
        <v>2493</v>
      </c>
      <c r="J12" s="45">
        <v>2498</v>
      </c>
      <c r="K12" s="44">
        <f t="shared" si="2"/>
        <v>2495.5</v>
      </c>
      <c r="L12" s="46">
        <v>2550</v>
      </c>
      <c r="M12" s="45">
        <v>2555</v>
      </c>
      <c r="N12" s="44">
        <f t="shared" si="3"/>
        <v>2552.5</v>
      </c>
      <c r="O12" s="46">
        <v>2603</v>
      </c>
      <c r="P12" s="45">
        <v>2608</v>
      </c>
      <c r="Q12" s="44">
        <f t="shared" si="4"/>
        <v>2605.5</v>
      </c>
      <c r="R12" s="52">
        <v>2366</v>
      </c>
      <c r="S12" s="51">
        <v>1.3160000000000001</v>
      </c>
      <c r="T12" s="51">
        <v>1.1094999999999999</v>
      </c>
      <c r="U12" s="50">
        <v>143.46</v>
      </c>
      <c r="V12" s="43">
        <v>1797.87</v>
      </c>
      <c r="W12" s="43">
        <v>1809.34</v>
      </c>
      <c r="X12" s="49">
        <f t="shared" si="5"/>
        <v>2132.4921135646691</v>
      </c>
      <c r="Y12" s="48">
        <v>1.3165</v>
      </c>
    </row>
    <row r="13" spans="1:25" x14ac:dyDescent="0.2">
      <c r="B13" s="47">
        <v>45541</v>
      </c>
      <c r="C13" s="46">
        <v>2367.5</v>
      </c>
      <c r="D13" s="45">
        <v>2368</v>
      </c>
      <c r="E13" s="44">
        <f t="shared" si="0"/>
        <v>2367.75</v>
      </c>
      <c r="F13" s="46">
        <v>2388</v>
      </c>
      <c r="G13" s="45">
        <v>2388.5</v>
      </c>
      <c r="H13" s="44">
        <f t="shared" si="1"/>
        <v>2388.25</v>
      </c>
      <c r="I13" s="46">
        <v>2497</v>
      </c>
      <c r="J13" s="45">
        <v>2502</v>
      </c>
      <c r="K13" s="44">
        <f t="shared" si="2"/>
        <v>2499.5</v>
      </c>
      <c r="L13" s="46">
        <v>2568</v>
      </c>
      <c r="M13" s="45">
        <v>2573</v>
      </c>
      <c r="N13" s="44">
        <f t="shared" si="3"/>
        <v>2570.5</v>
      </c>
      <c r="O13" s="46">
        <v>2622</v>
      </c>
      <c r="P13" s="45">
        <v>2627</v>
      </c>
      <c r="Q13" s="44">
        <f t="shared" si="4"/>
        <v>2624.5</v>
      </c>
      <c r="R13" s="52">
        <v>2368</v>
      </c>
      <c r="S13" s="51">
        <v>1.3178000000000001</v>
      </c>
      <c r="T13" s="51">
        <v>1.1107</v>
      </c>
      <c r="U13" s="50">
        <v>143.07</v>
      </c>
      <c r="V13" s="43">
        <v>1796.93</v>
      </c>
      <c r="W13" s="43">
        <v>1811.8</v>
      </c>
      <c r="X13" s="49">
        <f t="shared" si="5"/>
        <v>2131.9888358692715</v>
      </c>
      <c r="Y13" s="48">
        <v>1.3183</v>
      </c>
    </row>
    <row r="14" spans="1:25" x14ac:dyDescent="0.2">
      <c r="B14" s="47">
        <v>45544</v>
      </c>
      <c r="C14" s="46">
        <v>2317</v>
      </c>
      <c r="D14" s="45">
        <v>2318</v>
      </c>
      <c r="E14" s="44">
        <f t="shared" si="0"/>
        <v>2317.5</v>
      </c>
      <c r="F14" s="46">
        <v>2333</v>
      </c>
      <c r="G14" s="45">
        <v>2333.5</v>
      </c>
      <c r="H14" s="44">
        <f t="shared" si="1"/>
        <v>2333.25</v>
      </c>
      <c r="I14" s="46">
        <v>2448</v>
      </c>
      <c r="J14" s="45">
        <v>2453</v>
      </c>
      <c r="K14" s="44">
        <f t="shared" si="2"/>
        <v>2450.5</v>
      </c>
      <c r="L14" s="46">
        <v>2540</v>
      </c>
      <c r="M14" s="45">
        <v>2545</v>
      </c>
      <c r="N14" s="44">
        <f t="shared" si="3"/>
        <v>2542.5</v>
      </c>
      <c r="O14" s="46">
        <v>2593</v>
      </c>
      <c r="P14" s="45">
        <v>2598</v>
      </c>
      <c r="Q14" s="44">
        <f t="shared" si="4"/>
        <v>2595.5</v>
      </c>
      <c r="R14" s="52">
        <v>2318</v>
      </c>
      <c r="S14" s="51">
        <v>1.3088</v>
      </c>
      <c r="T14" s="51">
        <v>1.1045</v>
      </c>
      <c r="U14" s="50">
        <v>143.61000000000001</v>
      </c>
      <c r="V14" s="43">
        <v>1771.09</v>
      </c>
      <c r="W14" s="43">
        <v>1782.25</v>
      </c>
      <c r="X14" s="49">
        <f t="shared" si="5"/>
        <v>2098.6871887732004</v>
      </c>
      <c r="Y14" s="48">
        <v>1.3092999999999999</v>
      </c>
    </row>
    <row r="15" spans="1:25" x14ac:dyDescent="0.2">
      <c r="B15" s="47">
        <v>45545</v>
      </c>
      <c r="C15" s="46">
        <v>2322</v>
      </c>
      <c r="D15" s="45">
        <v>2323</v>
      </c>
      <c r="E15" s="44">
        <f t="shared" si="0"/>
        <v>2322.5</v>
      </c>
      <c r="F15" s="46">
        <v>2343</v>
      </c>
      <c r="G15" s="45">
        <v>2344</v>
      </c>
      <c r="H15" s="44">
        <f t="shared" si="1"/>
        <v>2343.5</v>
      </c>
      <c r="I15" s="46">
        <v>2457</v>
      </c>
      <c r="J15" s="45">
        <v>2462</v>
      </c>
      <c r="K15" s="44">
        <f t="shared" si="2"/>
        <v>2459.5</v>
      </c>
      <c r="L15" s="46">
        <v>2532</v>
      </c>
      <c r="M15" s="45">
        <v>2537</v>
      </c>
      <c r="N15" s="44">
        <f t="shared" si="3"/>
        <v>2534.5</v>
      </c>
      <c r="O15" s="46">
        <v>2585</v>
      </c>
      <c r="P15" s="45">
        <v>2590</v>
      </c>
      <c r="Q15" s="44">
        <f t="shared" si="4"/>
        <v>2587.5</v>
      </c>
      <c r="R15" s="52">
        <v>2323</v>
      </c>
      <c r="S15" s="51">
        <v>1.3089999999999999</v>
      </c>
      <c r="T15" s="51">
        <v>1.1032</v>
      </c>
      <c r="U15" s="50">
        <v>143.13</v>
      </c>
      <c r="V15" s="43">
        <v>1774.64</v>
      </c>
      <c r="W15" s="43">
        <v>1790</v>
      </c>
      <c r="X15" s="49">
        <f t="shared" si="5"/>
        <v>2105.6925308194345</v>
      </c>
      <c r="Y15" s="48">
        <v>1.3095000000000001</v>
      </c>
    </row>
    <row r="16" spans="1:25" x14ac:dyDescent="0.2">
      <c r="B16" s="47">
        <v>45546</v>
      </c>
      <c r="C16" s="46">
        <v>2353.5</v>
      </c>
      <c r="D16" s="45">
        <v>2354.5</v>
      </c>
      <c r="E16" s="44">
        <f t="shared" si="0"/>
        <v>2354</v>
      </c>
      <c r="F16" s="46">
        <v>2364</v>
      </c>
      <c r="G16" s="45">
        <v>2365</v>
      </c>
      <c r="H16" s="44">
        <f t="shared" si="1"/>
        <v>2364.5</v>
      </c>
      <c r="I16" s="46">
        <v>2477</v>
      </c>
      <c r="J16" s="45">
        <v>2482</v>
      </c>
      <c r="K16" s="44">
        <f t="shared" si="2"/>
        <v>2479.5</v>
      </c>
      <c r="L16" s="46">
        <v>2557</v>
      </c>
      <c r="M16" s="45">
        <v>2562</v>
      </c>
      <c r="N16" s="44">
        <f t="shared" si="3"/>
        <v>2559.5</v>
      </c>
      <c r="O16" s="46">
        <v>2610</v>
      </c>
      <c r="P16" s="45">
        <v>2615</v>
      </c>
      <c r="Q16" s="44">
        <f t="shared" si="4"/>
        <v>2612.5</v>
      </c>
      <c r="R16" s="52">
        <v>2354.5</v>
      </c>
      <c r="S16" s="51">
        <v>1.3091999999999999</v>
      </c>
      <c r="T16" s="51">
        <v>1.1044</v>
      </c>
      <c r="U16" s="50">
        <v>141.69999999999999</v>
      </c>
      <c r="V16" s="43">
        <v>1798.43</v>
      </c>
      <c r="W16" s="43">
        <v>1805.76</v>
      </c>
      <c r="X16" s="49">
        <f t="shared" si="5"/>
        <v>2131.926838102137</v>
      </c>
      <c r="Y16" s="48">
        <v>1.3097000000000001</v>
      </c>
    </row>
    <row r="17" spans="2:25" x14ac:dyDescent="0.2">
      <c r="B17" s="47">
        <v>45547</v>
      </c>
      <c r="C17" s="46">
        <v>2390</v>
      </c>
      <c r="D17" s="45">
        <v>2390.5</v>
      </c>
      <c r="E17" s="44">
        <f t="shared" si="0"/>
        <v>2390.25</v>
      </c>
      <c r="F17" s="46">
        <v>2409.5</v>
      </c>
      <c r="G17" s="45">
        <v>2410</v>
      </c>
      <c r="H17" s="44">
        <f t="shared" si="1"/>
        <v>2409.75</v>
      </c>
      <c r="I17" s="46">
        <v>2517</v>
      </c>
      <c r="J17" s="45">
        <v>2522</v>
      </c>
      <c r="K17" s="44">
        <f t="shared" si="2"/>
        <v>2519.5</v>
      </c>
      <c r="L17" s="46">
        <v>2593</v>
      </c>
      <c r="M17" s="45">
        <v>2598</v>
      </c>
      <c r="N17" s="44">
        <f t="shared" si="3"/>
        <v>2595.5</v>
      </c>
      <c r="O17" s="46">
        <v>2647</v>
      </c>
      <c r="P17" s="45">
        <v>2652</v>
      </c>
      <c r="Q17" s="44">
        <f t="shared" si="4"/>
        <v>2649.5</v>
      </c>
      <c r="R17" s="52">
        <v>2390.5</v>
      </c>
      <c r="S17" s="51">
        <v>1.3039000000000001</v>
      </c>
      <c r="T17" s="51">
        <v>1.1014999999999999</v>
      </c>
      <c r="U17" s="50">
        <v>142.57</v>
      </c>
      <c r="V17" s="43">
        <v>1833.35</v>
      </c>
      <c r="W17" s="43">
        <v>1847.45</v>
      </c>
      <c r="X17" s="49">
        <f t="shared" si="5"/>
        <v>2170.2224239673174</v>
      </c>
      <c r="Y17" s="48">
        <v>1.3045</v>
      </c>
    </row>
    <row r="18" spans="2:25" x14ac:dyDescent="0.2">
      <c r="B18" s="47">
        <v>45548</v>
      </c>
      <c r="C18" s="46">
        <v>2404</v>
      </c>
      <c r="D18" s="45">
        <v>2405</v>
      </c>
      <c r="E18" s="44">
        <f t="shared" si="0"/>
        <v>2404.5</v>
      </c>
      <c r="F18" s="46">
        <v>2421</v>
      </c>
      <c r="G18" s="45">
        <v>2421.5</v>
      </c>
      <c r="H18" s="44">
        <f t="shared" si="1"/>
        <v>2421.25</v>
      </c>
      <c r="I18" s="46">
        <v>2528</v>
      </c>
      <c r="J18" s="45">
        <v>2533</v>
      </c>
      <c r="K18" s="44">
        <f t="shared" si="2"/>
        <v>2530.5</v>
      </c>
      <c r="L18" s="46">
        <v>2605</v>
      </c>
      <c r="M18" s="45">
        <v>2610</v>
      </c>
      <c r="N18" s="44">
        <f t="shared" si="3"/>
        <v>2607.5</v>
      </c>
      <c r="O18" s="46">
        <v>2655</v>
      </c>
      <c r="P18" s="45">
        <v>2660</v>
      </c>
      <c r="Q18" s="44">
        <f t="shared" si="4"/>
        <v>2657.5</v>
      </c>
      <c r="R18" s="52">
        <v>2405</v>
      </c>
      <c r="S18" s="51">
        <v>1.3123</v>
      </c>
      <c r="T18" s="51">
        <v>1.1085</v>
      </c>
      <c r="U18" s="50">
        <v>140.84</v>
      </c>
      <c r="V18" s="43">
        <v>1832.66</v>
      </c>
      <c r="W18" s="43">
        <v>1844.67</v>
      </c>
      <c r="X18" s="49">
        <f t="shared" si="5"/>
        <v>2169.598556608029</v>
      </c>
      <c r="Y18" s="48">
        <v>1.3127</v>
      </c>
    </row>
    <row r="19" spans="2:25" x14ac:dyDescent="0.2">
      <c r="B19" s="47">
        <v>45551</v>
      </c>
      <c r="C19" s="46">
        <v>2504.5</v>
      </c>
      <c r="D19" s="45">
        <v>2505</v>
      </c>
      <c r="E19" s="44">
        <f t="shared" si="0"/>
        <v>2504.75</v>
      </c>
      <c r="F19" s="46">
        <v>2518</v>
      </c>
      <c r="G19" s="45">
        <v>2518.5</v>
      </c>
      <c r="H19" s="44">
        <f t="shared" si="1"/>
        <v>2518.25</v>
      </c>
      <c r="I19" s="46">
        <v>2615</v>
      </c>
      <c r="J19" s="45">
        <v>2620</v>
      </c>
      <c r="K19" s="44">
        <f t="shared" si="2"/>
        <v>2617.5</v>
      </c>
      <c r="L19" s="46">
        <v>2685</v>
      </c>
      <c r="M19" s="45">
        <v>2690</v>
      </c>
      <c r="N19" s="44">
        <f t="shared" si="3"/>
        <v>2687.5</v>
      </c>
      <c r="O19" s="46">
        <v>2735</v>
      </c>
      <c r="P19" s="45">
        <v>2740</v>
      </c>
      <c r="Q19" s="44">
        <f t="shared" si="4"/>
        <v>2737.5</v>
      </c>
      <c r="R19" s="52">
        <v>2505</v>
      </c>
      <c r="S19" s="51">
        <v>1.3201000000000001</v>
      </c>
      <c r="T19" s="51">
        <v>1.1124000000000001</v>
      </c>
      <c r="U19" s="50">
        <v>139.88999999999999</v>
      </c>
      <c r="V19" s="43">
        <v>1897.58</v>
      </c>
      <c r="W19" s="43">
        <v>1907.38</v>
      </c>
      <c r="X19" s="49">
        <f t="shared" si="5"/>
        <v>2251.8878101402374</v>
      </c>
      <c r="Y19" s="48">
        <v>1.3204</v>
      </c>
    </row>
    <row r="20" spans="2:25" x14ac:dyDescent="0.2">
      <c r="B20" s="47">
        <v>45552</v>
      </c>
      <c r="C20" s="46">
        <v>2505</v>
      </c>
      <c r="D20" s="45">
        <v>2505.5</v>
      </c>
      <c r="E20" s="44">
        <f t="shared" si="0"/>
        <v>2505.25</v>
      </c>
      <c r="F20" s="46">
        <v>2519</v>
      </c>
      <c r="G20" s="45">
        <v>2521</v>
      </c>
      <c r="H20" s="44">
        <f t="shared" si="1"/>
        <v>2520</v>
      </c>
      <c r="I20" s="46">
        <v>2618</v>
      </c>
      <c r="J20" s="45">
        <v>2623</v>
      </c>
      <c r="K20" s="44">
        <f t="shared" si="2"/>
        <v>2620.5</v>
      </c>
      <c r="L20" s="46">
        <v>2685</v>
      </c>
      <c r="M20" s="45">
        <v>2690</v>
      </c>
      <c r="N20" s="44">
        <f t="shared" si="3"/>
        <v>2687.5</v>
      </c>
      <c r="O20" s="46">
        <v>2735</v>
      </c>
      <c r="P20" s="45">
        <v>2740</v>
      </c>
      <c r="Q20" s="44">
        <f t="shared" si="4"/>
        <v>2737.5</v>
      </c>
      <c r="R20" s="52">
        <v>2505.5</v>
      </c>
      <c r="S20" s="51">
        <v>1.3221000000000001</v>
      </c>
      <c r="T20" s="51">
        <v>1.1138999999999999</v>
      </c>
      <c r="U20" s="50">
        <v>140.61000000000001</v>
      </c>
      <c r="V20" s="43">
        <v>1895.09</v>
      </c>
      <c r="W20" s="43">
        <v>1906.38</v>
      </c>
      <c r="X20" s="49">
        <f t="shared" si="5"/>
        <v>2249.3042463416828</v>
      </c>
      <c r="Y20" s="48">
        <v>1.3224</v>
      </c>
    </row>
    <row r="21" spans="2:25" x14ac:dyDescent="0.2">
      <c r="B21" s="47">
        <v>45553</v>
      </c>
      <c r="C21" s="46">
        <v>2519.5</v>
      </c>
      <c r="D21" s="45">
        <v>2520</v>
      </c>
      <c r="E21" s="44">
        <f t="shared" si="0"/>
        <v>2519.75</v>
      </c>
      <c r="F21" s="46">
        <v>2527.5</v>
      </c>
      <c r="G21" s="45">
        <v>2528</v>
      </c>
      <c r="H21" s="44">
        <f t="shared" si="1"/>
        <v>2527.75</v>
      </c>
      <c r="I21" s="46">
        <v>2620</v>
      </c>
      <c r="J21" s="45">
        <v>2625</v>
      </c>
      <c r="K21" s="44">
        <f t="shared" si="2"/>
        <v>2622.5</v>
      </c>
      <c r="L21" s="46">
        <v>2682</v>
      </c>
      <c r="M21" s="45">
        <v>2687</v>
      </c>
      <c r="N21" s="44">
        <f t="shared" si="3"/>
        <v>2684.5</v>
      </c>
      <c r="O21" s="46">
        <v>2727</v>
      </c>
      <c r="P21" s="45">
        <v>2732</v>
      </c>
      <c r="Q21" s="44">
        <f t="shared" si="4"/>
        <v>2729.5</v>
      </c>
      <c r="R21" s="52">
        <v>2520</v>
      </c>
      <c r="S21" s="51">
        <v>1.3210999999999999</v>
      </c>
      <c r="T21" s="51">
        <v>1.1125</v>
      </c>
      <c r="U21" s="50">
        <v>141.85</v>
      </c>
      <c r="V21" s="43">
        <v>1907.5</v>
      </c>
      <c r="W21" s="43">
        <v>1913.27</v>
      </c>
      <c r="X21" s="49">
        <f t="shared" si="5"/>
        <v>2265.1685393258426</v>
      </c>
      <c r="Y21" s="48">
        <v>1.3212999999999999</v>
      </c>
    </row>
    <row r="22" spans="2:25" x14ac:dyDescent="0.2">
      <c r="B22" s="47">
        <v>45554</v>
      </c>
      <c r="C22" s="46">
        <v>2522</v>
      </c>
      <c r="D22" s="45">
        <v>2523</v>
      </c>
      <c r="E22" s="44">
        <f t="shared" si="0"/>
        <v>2522.5</v>
      </c>
      <c r="F22" s="46">
        <v>2536</v>
      </c>
      <c r="G22" s="45">
        <v>2538</v>
      </c>
      <c r="H22" s="44">
        <f t="shared" si="1"/>
        <v>2537</v>
      </c>
      <c r="I22" s="46">
        <v>2630</v>
      </c>
      <c r="J22" s="45">
        <v>2635</v>
      </c>
      <c r="K22" s="44">
        <f t="shared" si="2"/>
        <v>2632.5</v>
      </c>
      <c r="L22" s="46">
        <v>2692</v>
      </c>
      <c r="M22" s="45">
        <v>2697</v>
      </c>
      <c r="N22" s="44">
        <f t="shared" si="3"/>
        <v>2694.5</v>
      </c>
      <c r="O22" s="46">
        <v>2737</v>
      </c>
      <c r="P22" s="45">
        <v>2742</v>
      </c>
      <c r="Q22" s="44">
        <f t="shared" si="4"/>
        <v>2739.5</v>
      </c>
      <c r="R22" s="52">
        <v>2523</v>
      </c>
      <c r="S22" s="51">
        <v>1.3286</v>
      </c>
      <c r="T22" s="51">
        <v>1.1158999999999999</v>
      </c>
      <c r="U22" s="50">
        <v>142.93</v>
      </c>
      <c r="V22" s="43">
        <v>1898.99</v>
      </c>
      <c r="W22" s="43">
        <v>1910.57</v>
      </c>
      <c r="X22" s="49">
        <f t="shared" si="5"/>
        <v>2260.9552827314278</v>
      </c>
      <c r="Y22" s="48">
        <v>1.3284</v>
      </c>
    </row>
    <row r="23" spans="2:25" x14ac:dyDescent="0.2">
      <c r="B23" s="47">
        <v>45555</v>
      </c>
      <c r="C23" s="46">
        <v>2475</v>
      </c>
      <c r="D23" s="45">
        <v>2477</v>
      </c>
      <c r="E23" s="44">
        <f t="shared" si="0"/>
        <v>2476</v>
      </c>
      <c r="F23" s="46">
        <v>2504</v>
      </c>
      <c r="G23" s="45">
        <v>2504.5</v>
      </c>
      <c r="H23" s="44">
        <f t="shared" si="1"/>
        <v>2504.25</v>
      </c>
      <c r="I23" s="46">
        <v>2605</v>
      </c>
      <c r="J23" s="45">
        <v>2610</v>
      </c>
      <c r="K23" s="44">
        <f t="shared" si="2"/>
        <v>2607.5</v>
      </c>
      <c r="L23" s="46">
        <v>2673</v>
      </c>
      <c r="M23" s="45">
        <v>2678</v>
      </c>
      <c r="N23" s="44">
        <f t="shared" si="3"/>
        <v>2675.5</v>
      </c>
      <c r="O23" s="46">
        <v>2718</v>
      </c>
      <c r="P23" s="45">
        <v>2723</v>
      </c>
      <c r="Q23" s="44">
        <f t="shared" si="4"/>
        <v>2720.5</v>
      </c>
      <c r="R23" s="52">
        <v>2477</v>
      </c>
      <c r="S23" s="51">
        <v>1.33</v>
      </c>
      <c r="T23" s="51">
        <v>1.1161000000000001</v>
      </c>
      <c r="U23" s="50">
        <v>144.21</v>
      </c>
      <c r="V23" s="43">
        <v>1862.41</v>
      </c>
      <c r="W23" s="43">
        <v>1883.08</v>
      </c>
      <c r="X23" s="49">
        <f t="shared" si="5"/>
        <v>2219.3351850192635</v>
      </c>
      <c r="Y23" s="48">
        <v>1.33</v>
      </c>
    </row>
    <row r="24" spans="2:25" x14ac:dyDescent="0.2">
      <c r="B24" s="47">
        <v>45558</v>
      </c>
      <c r="C24" s="46">
        <v>2454</v>
      </c>
      <c r="D24" s="45">
        <v>2455</v>
      </c>
      <c r="E24" s="44">
        <f t="shared" si="0"/>
        <v>2454.5</v>
      </c>
      <c r="F24" s="46">
        <v>2471</v>
      </c>
      <c r="G24" s="45">
        <v>2472</v>
      </c>
      <c r="H24" s="44">
        <f t="shared" si="1"/>
        <v>2471.5</v>
      </c>
      <c r="I24" s="46">
        <v>2580</v>
      </c>
      <c r="J24" s="45">
        <v>2585</v>
      </c>
      <c r="K24" s="44">
        <f t="shared" si="2"/>
        <v>2582.5</v>
      </c>
      <c r="L24" s="46">
        <v>2658</v>
      </c>
      <c r="M24" s="45">
        <v>2663</v>
      </c>
      <c r="N24" s="44">
        <f t="shared" si="3"/>
        <v>2660.5</v>
      </c>
      <c r="O24" s="46">
        <v>2710</v>
      </c>
      <c r="P24" s="45">
        <v>2715</v>
      </c>
      <c r="Q24" s="44">
        <f t="shared" si="4"/>
        <v>2712.5</v>
      </c>
      <c r="R24" s="52">
        <v>2455</v>
      </c>
      <c r="S24" s="51">
        <v>1.3312999999999999</v>
      </c>
      <c r="T24" s="51">
        <v>1.1120000000000001</v>
      </c>
      <c r="U24" s="50">
        <v>143.62</v>
      </c>
      <c r="V24" s="43">
        <v>1844.06</v>
      </c>
      <c r="W24" s="43">
        <v>1857.39</v>
      </c>
      <c r="X24" s="49">
        <f t="shared" si="5"/>
        <v>2207.7338129496402</v>
      </c>
      <c r="Y24" s="48">
        <v>1.3309</v>
      </c>
    </row>
    <row r="25" spans="2:25" x14ac:dyDescent="0.2">
      <c r="B25" s="47">
        <v>45559</v>
      </c>
      <c r="C25" s="46">
        <v>2540</v>
      </c>
      <c r="D25" s="45">
        <v>2542</v>
      </c>
      <c r="E25" s="44">
        <f t="shared" si="0"/>
        <v>2541</v>
      </c>
      <c r="F25" s="46">
        <v>2558</v>
      </c>
      <c r="G25" s="45">
        <v>2559</v>
      </c>
      <c r="H25" s="44">
        <f t="shared" si="1"/>
        <v>2558.5</v>
      </c>
      <c r="I25" s="46">
        <v>2652</v>
      </c>
      <c r="J25" s="45">
        <v>2657</v>
      </c>
      <c r="K25" s="44">
        <f t="shared" si="2"/>
        <v>2654.5</v>
      </c>
      <c r="L25" s="46">
        <v>2712</v>
      </c>
      <c r="M25" s="45">
        <v>2717</v>
      </c>
      <c r="N25" s="44">
        <f t="shared" si="3"/>
        <v>2714.5</v>
      </c>
      <c r="O25" s="46">
        <v>2762</v>
      </c>
      <c r="P25" s="45">
        <v>2767</v>
      </c>
      <c r="Q25" s="44">
        <f t="shared" si="4"/>
        <v>2764.5</v>
      </c>
      <c r="R25" s="52">
        <v>2542</v>
      </c>
      <c r="S25" s="51">
        <v>1.3371</v>
      </c>
      <c r="T25" s="51">
        <v>1.113</v>
      </c>
      <c r="U25" s="50">
        <v>143.99</v>
      </c>
      <c r="V25" s="43">
        <v>1901.13</v>
      </c>
      <c r="W25" s="43">
        <v>1914.42</v>
      </c>
      <c r="X25" s="49">
        <f t="shared" si="5"/>
        <v>2283.9173405211141</v>
      </c>
      <c r="Y25" s="48">
        <v>1.3367</v>
      </c>
    </row>
    <row r="26" spans="2:25" x14ac:dyDescent="0.2">
      <c r="B26" s="47">
        <v>45560</v>
      </c>
      <c r="C26" s="46">
        <v>2511</v>
      </c>
      <c r="D26" s="45">
        <v>2512</v>
      </c>
      <c r="E26" s="44">
        <f t="shared" si="0"/>
        <v>2511.5</v>
      </c>
      <c r="F26" s="46">
        <v>2527.5</v>
      </c>
      <c r="G26" s="45">
        <v>2528</v>
      </c>
      <c r="H26" s="44">
        <f t="shared" si="1"/>
        <v>2527.75</v>
      </c>
      <c r="I26" s="46">
        <v>2623</v>
      </c>
      <c r="J26" s="45">
        <v>2628</v>
      </c>
      <c r="K26" s="44">
        <f t="shared" si="2"/>
        <v>2625.5</v>
      </c>
      <c r="L26" s="46">
        <v>2680</v>
      </c>
      <c r="M26" s="45">
        <v>2685</v>
      </c>
      <c r="N26" s="44">
        <f t="shared" si="3"/>
        <v>2682.5</v>
      </c>
      <c r="O26" s="46">
        <v>2725</v>
      </c>
      <c r="P26" s="45">
        <v>2730</v>
      </c>
      <c r="Q26" s="44">
        <f t="shared" si="4"/>
        <v>2727.5</v>
      </c>
      <c r="R26" s="52">
        <v>2512</v>
      </c>
      <c r="S26" s="51">
        <v>1.3375999999999999</v>
      </c>
      <c r="T26" s="51">
        <v>1.1194999999999999</v>
      </c>
      <c r="U26" s="50">
        <v>144.31</v>
      </c>
      <c r="V26" s="43">
        <v>1877.99</v>
      </c>
      <c r="W26" s="43">
        <v>1890.52</v>
      </c>
      <c r="X26" s="49">
        <f t="shared" si="5"/>
        <v>2243.8588655649846</v>
      </c>
      <c r="Y26" s="48">
        <v>1.3371999999999999</v>
      </c>
    </row>
    <row r="27" spans="2:25" x14ac:dyDescent="0.2">
      <c r="B27" s="47">
        <v>45561</v>
      </c>
      <c r="C27" s="46">
        <v>2558</v>
      </c>
      <c r="D27" s="45">
        <v>2560</v>
      </c>
      <c r="E27" s="44">
        <f t="shared" si="0"/>
        <v>2559</v>
      </c>
      <c r="F27" s="46">
        <v>2575</v>
      </c>
      <c r="G27" s="45">
        <v>2576</v>
      </c>
      <c r="H27" s="44">
        <f t="shared" si="1"/>
        <v>2575.5</v>
      </c>
      <c r="I27" s="46">
        <v>2660</v>
      </c>
      <c r="J27" s="45">
        <v>2665</v>
      </c>
      <c r="K27" s="44">
        <f t="shared" si="2"/>
        <v>2662.5</v>
      </c>
      <c r="L27" s="46">
        <v>2710</v>
      </c>
      <c r="M27" s="45">
        <v>2715</v>
      </c>
      <c r="N27" s="44">
        <f t="shared" si="3"/>
        <v>2712.5</v>
      </c>
      <c r="O27" s="46">
        <v>2748</v>
      </c>
      <c r="P27" s="45">
        <v>2753</v>
      </c>
      <c r="Q27" s="44">
        <f t="shared" si="4"/>
        <v>2750.5</v>
      </c>
      <c r="R27" s="52">
        <v>2560</v>
      </c>
      <c r="S27" s="51">
        <v>1.3374999999999999</v>
      </c>
      <c r="T27" s="51">
        <v>1.1154999999999999</v>
      </c>
      <c r="U27" s="50">
        <v>144.16999999999999</v>
      </c>
      <c r="V27" s="43">
        <v>1914.02</v>
      </c>
      <c r="W27" s="43">
        <v>1926.7</v>
      </c>
      <c r="X27" s="49">
        <f t="shared" si="5"/>
        <v>2294.9350067234427</v>
      </c>
      <c r="Y27" s="48">
        <v>1.337</v>
      </c>
    </row>
    <row r="28" spans="2:25" x14ac:dyDescent="0.2">
      <c r="B28" s="47">
        <v>45562</v>
      </c>
      <c r="C28" s="46">
        <v>2609</v>
      </c>
      <c r="D28" s="45">
        <v>2609.5</v>
      </c>
      <c r="E28" s="44">
        <f t="shared" si="0"/>
        <v>2609.25</v>
      </c>
      <c r="F28" s="46">
        <v>2623</v>
      </c>
      <c r="G28" s="45">
        <v>2624</v>
      </c>
      <c r="H28" s="44">
        <f t="shared" si="1"/>
        <v>2623.5</v>
      </c>
      <c r="I28" s="46">
        <v>2700</v>
      </c>
      <c r="J28" s="45">
        <v>2705</v>
      </c>
      <c r="K28" s="44">
        <f t="shared" si="2"/>
        <v>2702.5</v>
      </c>
      <c r="L28" s="46">
        <v>2735</v>
      </c>
      <c r="M28" s="45">
        <v>2740</v>
      </c>
      <c r="N28" s="44">
        <f t="shared" si="3"/>
        <v>2737.5</v>
      </c>
      <c r="O28" s="46">
        <v>2750</v>
      </c>
      <c r="P28" s="45">
        <v>2755</v>
      </c>
      <c r="Q28" s="44">
        <f t="shared" si="4"/>
        <v>2752.5</v>
      </c>
      <c r="R28" s="52">
        <v>2609.5</v>
      </c>
      <c r="S28" s="51">
        <v>1.3389</v>
      </c>
      <c r="T28" s="51">
        <v>1.1163000000000001</v>
      </c>
      <c r="U28" s="50">
        <v>143.11000000000001</v>
      </c>
      <c r="V28" s="43">
        <v>1948.99</v>
      </c>
      <c r="W28" s="43">
        <v>1960.55</v>
      </c>
      <c r="X28" s="49">
        <f t="shared" si="5"/>
        <v>2337.6332527098448</v>
      </c>
      <c r="Y28" s="48">
        <v>1.3384</v>
      </c>
    </row>
    <row r="29" spans="2:25" x14ac:dyDescent="0.2">
      <c r="B29" s="47">
        <v>45565</v>
      </c>
      <c r="C29" s="46">
        <v>2610</v>
      </c>
      <c r="D29" s="45">
        <v>2611</v>
      </c>
      <c r="E29" s="44">
        <f t="shared" si="0"/>
        <v>2610.5</v>
      </c>
      <c r="F29" s="46">
        <v>2617.5</v>
      </c>
      <c r="G29" s="45">
        <v>2618</v>
      </c>
      <c r="H29" s="44">
        <f t="shared" si="1"/>
        <v>2617.75</v>
      </c>
      <c r="I29" s="46">
        <v>2700</v>
      </c>
      <c r="J29" s="45">
        <v>2705</v>
      </c>
      <c r="K29" s="44">
        <f t="shared" si="2"/>
        <v>2702.5</v>
      </c>
      <c r="L29" s="46">
        <v>2740</v>
      </c>
      <c r="M29" s="45">
        <v>2745</v>
      </c>
      <c r="N29" s="44">
        <f t="shared" si="3"/>
        <v>2742.5</v>
      </c>
      <c r="O29" s="46">
        <v>2755</v>
      </c>
      <c r="P29" s="45">
        <v>2760</v>
      </c>
      <c r="Q29" s="44">
        <f t="shared" si="4"/>
        <v>2757.5</v>
      </c>
      <c r="R29" s="52">
        <v>2611</v>
      </c>
      <c r="S29" s="51">
        <v>1.3403</v>
      </c>
      <c r="T29" s="51">
        <v>1.1197999999999999</v>
      </c>
      <c r="U29" s="50">
        <v>142.57</v>
      </c>
      <c r="V29" s="43">
        <v>1948.07</v>
      </c>
      <c r="W29" s="43">
        <v>1953.88</v>
      </c>
      <c r="X29" s="49">
        <f t="shared" si="5"/>
        <v>2331.6663689944635</v>
      </c>
      <c r="Y29" s="48">
        <v>1.3399000000000001</v>
      </c>
    </row>
    <row r="30" spans="2:25" s="10" customFormat="1" x14ac:dyDescent="0.2">
      <c r="B30" s="42" t="s">
        <v>11</v>
      </c>
      <c r="C30" s="41">
        <f>ROUND(AVERAGE(C9:C29),2)</f>
        <v>2450.7600000000002</v>
      </c>
      <c r="D30" s="40">
        <f>ROUND(AVERAGE(D9:D29),2)</f>
        <v>2451.67</v>
      </c>
      <c r="E30" s="39">
        <f>ROUND(AVERAGE(C30:D30),2)</f>
        <v>2451.2199999999998</v>
      </c>
      <c r="F30" s="41">
        <f>ROUND(AVERAGE(F9:F29),2)</f>
        <v>2467.69</v>
      </c>
      <c r="G30" s="40">
        <f>ROUND(AVERAGE(G9:G29),2)</f>
        <v>2468.5700000000002</v>
      </c>
      <c r="H30" s="39">
        <f>ROUND(AVERAGE(F30:G30),2)</f>
        <v>2468.13</v>
      </c>
      <c r="I30" s="41">
        <f>ROUND(AVERAGE(I9:I29),2)</f>
        <v>2570.62</v>
      </c>
      <c r="J30" s="40">
        <f>ROUND(AVERAGE(J9:J29),2)</f>
        <v>2575.62</v>
      </c>
      <c r="K30" s="39">
        <f>ROUND(AVERAGE(I30:J30),2)</f>
        <v>2573.12</v>
      </c>
      <c r="L30" s="41">
        <f>ROUND(AVERAGE(L9:L29),2)</f>
        <v>2634.67</v>
      </c>
      <c r="M30" s="40">
        <f>ROUND(AVERAGE(M9:M29),2)</f>
        <v>2639.67</v>
      </c>
      <c r="N30" s="39">
        <f>ROUND(AVERAGE(L30:M30),2)</f>
        <v>2637.17</v>
      </c>
      <c r="O30" s="41">
        <f>ROUND(AVERAGE(O9:O29),2)</f>
        <v>2680.9</v>
      </c>
      <c r="P30" s="40">
        <f>ROUND(AVERAGE(P9:P29),2)</f>
        <v>2685.9</v>
      </c>
      <c r="Q30" s="39">
        <f>ROUND(AVERAGE(O30:P30),2)</f>
        <v>2683.4</v>
      </c>
      <c r="R30" s="38">
        <f>ROUND(AVERAGE(R9:R29),2)</f>
        <v>2451.67</v>
      </c>
      <c r="S30" s="37">
        <f>ROUND(AVERAGE(S9:S29),4)</f>
        <v>1.3219000000000001</v>
      </c>
      <c r="T30" s="36">
        <f>ROUND(AVERAGE(T9:T29),4)</f>
        <v>1.1107</v>
      </c>
      <c r="U30" s="175">
        <f>ROUND(AVERAGE(U9:U29),2)</f>
        <v>143.22999999999999</v>
      </c>
      <c r="V30" s="35">
        <f>AVERAGE(V9:V29)</f>
        <v>1854.3366666666666</v>
      </c>
      <c r="W30" s="35">
        <f>AVERAGE(W9:W29)</f>
        <v>1866.9152380952378</v>
      </c>
      <c r="X30" s="35">
        <f>AVERAGE(X9:X29)</f>
        <v>2207.0919916781486</v>
      </c>
      <c r="Y30" s="34">
        <f>AVERAGE(Y9:Y29)</f>
        <v>1.3220142857142856</v>
      </c>
    </row>
    <row r="31" spans="2:25" s="5" customFormat="1" x14ac:dyDescent="0.2">
      <c r="B31" s="33" t="s">
        <v>12</v>
      </c>
      <c r="C31" s="32">
        <f t="shared" ref="C31:Y31" si="6">MAX(C9:C29)</f>
        <v>2610</v>
      </c>
      <c r="D31" s="31">
        <f t="shared" si="6"/>
        <v>2611</v>
      </c>
      <c r="E31" s="30">
        <f t="shared" si="6"/>
        <v>2610.5</v>
      </c>
      <c r="F31" s="32">
        <f t="shared" si="6"/>
        <v>2623</v>
      </c>
      <c r="G31" s="31">
        <f t="shared" si="6"/>
        <v>2624</v>
      </c>
      <c r="H31" s="30">
        <f t="shared" si="6"/>
        <v>2623.5</v>
      </c>
      <c r="I31" s="32">
        <f t="shared" si="6"/>
        <v>2700</v>
      </c>
      <c r="J31" s="31">
        <f t="shared" si="6"/>
        <v>2705</v>
      </c>
      <c r="K31" s="30">
        <f t="shared" si="6"/>
        <v>2702.5</v>
      </c>
      <c r="L31" s="32">
        <f t="shared" si="6"/>
        <v>2740</v>
      </c>
      <c r="M31" s="31">
        <f t="shared" si="6"/>
        <v>2745</v>
      </c>
      <c r="N31" s="30">
        <f t="shared" si="6"/>
        <v>2742.5</v>
      </c>
      <c r="O31" s="32">
        <f t="shared" si="6"/>
        <v>2762</v>
      </c>
      <c r="P31" s="31">
        <f t="shared" si="6"/>
        <v>2767</v>
      </c>
      <c r="Q31" s="30">
        <f t="shared" si="6"/>
        <v>2764.5</v>
      </c>
      <c r="R31" s="29">
        <f t="shared" si="6"/>
        <v>2611</v>
      </c>
      <c r="S31" s="28">
        <f t="shared" si="6"/>
        <v>1.3403</v>
      </c>
      <c r="T31" s="27">
        <f t="shared" si="6"/>
        <v>1.1197999999999999</v>
      </c>
      <c r="U31" s="26">
        <f t="shared" si="6"/>
        <v>147.07</v>
      </c>
      <c r="V31" s="25">
        <f t="shared" si="6"/>
        <v>1948.99</v>
      </c>
      <c r="W31" s="25">
        <f t="shared" si="6"/>
        <v>1960.55</v>
      </c>
      <c r="X31" s="25">
        <f t="shared" si="6"/>
        <v>2337.6332527098448</v>
      </c>
      <c r="Y31" s="24">
        <f t="shared" si="6"/>
        <v>1.3399000000000001</v>
      </c>
    </row>
    <row r="32" spans="2:25" s="5" customFormat="1" ht="13.5" thickBot="1" x14ac:dyDescent="0.25">
      <c r="B32" s="23" t="s">
        <v>13</v>
      </c>
      <c r="C32" s="22">
        <f t="shared" ref="C32:Y32" si="7">MIN(C9:C29)</f>
        <v>2317</v>
      </c>
      <c r="D32" s="21">
        <f t="shared" si="7"/>
        <v>2318</v>
      </c>
      <c r="E32" s="20">
        <f t="shared" si="7"/>
        <v>2317.5</v>
      </c>
      <c r="F32" s="22">
        <f t="shared" si="7"/>
        <v>2333</v>
      </c>
      <c r="G32" s="21">
        <f t="shared" si="7"/>
        <v>2333.5</v>
      </c>
      <c r="H32" s="20">
        <f t="shared" si="7"/>
        <v>2333.25</v>
      </c>
      <c r="I32" s="22">
        <f t="shared" si="7"/>
        <v>2448</v>
      </c>
      <c r="J32" s="21">
        <f t="shared" si="7"/>
        <v>2453</v>
      </c>
      <c r="K32" s="20">
        <f t="shared" si="7"/>
        <v>2450.5</v>
      </c>
      <c r="L32" s="22">
        <f t="shared" si="7"/>
        <v>2532</v>
      </c>
      <c r="M32" s="21">
        <f t="shared" si="7"/>
        <v>2537</v>
      </c>
      <c r="N32" s="20">
        <f t="shared" si="7"/>
        <v>2534.5</v>
      </c>
      <c r="O32" s="22">
        <f t="shared" si="7"/>
        <v>2585</v>
      </c>
      <c r="P32" s="21">
        <f t="shared" si="7"/>
        <v>2590</v>
      </c>
      <c r="Q32" s="20">
        <f t="shared" si="7"/>
        <v>2587.5</v>
      </c>
      <c r="R32" s="19">
        <f t="shared" si="7"/>
        <v>2318</v>
      </c>
      <c r="S32" s="18">
        <f t="shared" si="7"/>
        <v>1.3039000000000001</v>
      </c>
      <c r="T32" s="17">
        <f t="shared" si="7"/>
        <v>1.1014999999999999</v>
      </c>
      <c r="U32" s="16">
        <f t="shared" si="7"/>
        <v>139.88999999999999</v>
      </c>
      <c r="V32" s="15">
        <f t="shared" si="7"/>
        <v>1771.09</v>
      </c>
      <c r="W32" s="15">
        <f t="shared" si="7"/>
        <v>1782.25</v>
      </c>
      <c r="X32" s="15">
        <f t="shared" si="7"/>
        <v>2098.6871887732004</v>
      </c>
      <c r="Y32" s="14">
        <f t="shared" si="7"/>
        <v>1.3045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Y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27</v>
      </c>
    </row>
    <row r="6" spans="1:25" ht="13.5" thickBot="1" x14ac:dyDescent="0.25">
      <c r="B6" s="1">
        <v>45537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45537</v>
      </c>
      <c r="C9" s="46">
        <v>2777</v>
      </c>
      <c r="D9" s="45">
        <v>2778</v>
      </c>
      <c r="E9" s="44">
        <f t="shared" ref="E9:E29" si="0">AVERAGE(C9:D9)</f>
        <v>2777.5</v>
      </c>
      <c r="F9" s="46">
        <v>2834</v>
      </c>
      <c r="G9" s="45">
        <v>2835</v>
      </c>
      <c r="H9" s="44">
        <f t="shared" ref="H9:H29" si="1">AVERAGE(F9:G9)</f>
        <v>2834.5</v>
      </c>
      <c r="I9" s="46">
        <v>2860</v>
      </c>
      <c r="J9" s="45">
        <v>2865</v>
      </c>
      <c r="K9" s="44">
        <f t="shared" ref="K9:K29" si="2">AVERAGE(I9:J9)</f>
        <v>2862.5</v>
      </c>
      <c r="L9" s="46">
        <v>2778</v>
      </c>
      <c r="M9" s="45">
        <v>2783</v>
      </c>
      <c r="N9" s="44">
        <f t="shared" ref="N9:N29" si="3">AVERAGE(L9:M9)</f>
        <v>2780.5</v>
      </c>
      <c r="O9" s="46">
        <v>2668</v>
      </c>
      <c r="P9" s="45">
        <v>2673</v>
      </c>
      <c r="Q9" s="44">
        <f t="shared" ref="Q9:Q29" si="4">AVERAGE(O9:P9)</f>
        <v>2670.5</v>
      </c>
      <c r="R9" s="52">
        <v>2778</v>
      </c>
      <c r="S9" s="51">
        <v>1.3129999999999999</v>
      </c>
      <c r="T9" s="53">
        <v>1.1060000000000001</v>
      </c>
      <c r="U9" s="50">
        <v>147.07</v>
      </c>
      <c r="V9" s="43">
        <v>2115.77</v>
      </c>
      <c r="W9" s="43">
        <v>2158.0300000000002</v>
      </c>
      <c r="X9" s="49">
        <f t="shared" ref="X9:X29" si="5">R9/T9</f>
        <v>2511.754068716094</v>
      </c>
      <c r="Y9" s="48">
        <v>1.3137000000000001</v>
      </c>
    </row>
    <row r="10" spans="1:25" x14ac:dyDescent="0.2">
      <c r="B10" s="47">
        <v>45538</v>
      </c>
      <c r="C10" s="46">
        <v>2749</v>
      </c>
      <c r="D10" s="45">
        <v>2750</v>
      </c>
      <c r="E10" s="44">
        <f t="shared" si="0"/>
        <v>2749.5</v>
      </c>
      <c r="F10" s="46">
        <v>2803</v>
      </c>
      <c r="G10" s="45">
        <v>2805</v>
      </c>
      <c r="H10" s="44">
        <f t="shared" si="1"/>
        <v>2804</v>
      </c>
      <c r="I10" s="46">
        <v>2828</v>
      </c>
      <c r="J10" s="45">
        <v>2833</v>
      </c>
      <c r="K10" s="44">
        <f t="shared" si="2"/>
        <v>2830.5</v>
      </c>
      <c r="L10" s="46">
        <v>2745</v>
      </c>
      <c r="M10" s="45">
        <v>2750</v>
      </c>
      <c r="N10" s="44">
        <f t="shared" si="3"/>
        <v>2747.5</v>
      </c>
      <c r="O10" s="46">
        <v>2635</v>
      </c>
      <c r="P10" s="45">
        <v>2640</v>
      </c>
      <c r="Q10" s="44">
        <f t="shared" si="4"/>
        <v>2637.5</v>
      </c>
      <c r="R10" s="52">
        <v>2750</v>
      </c>
      <c r="S10" s="51">
        <v>1.3123</v>
      </c>
      <c r="T10" s="51">
        <v>1.1036999999999999</v>
      </c>
      <c r="U10" s="50">
        <v>146.18</v>
      </c>
      <c r="V10" s="43">
        <v>2095.56</v>
      </c>
      <c r="W10" s="43">
        <v>2136.4899999999998</v>
      </c>
      <c r="X10" s="49">
        <f t="shared" si="5"/>
        <v>2491.6190993929513</v>
      </c>
      <c r="Y10" s="48">
        <v>1.3129</v>
      </c>
    </row>
    <row r="11" spans="1:25" x14ac:dyDescent="0.2">
      <c r="B11" s="47">
        <v>45539</v>
      </c>
      <c r="C11" s="46">
        <v>2732.5</v>
      </c>
      <c r="D11" s="45">
        <v>2733.5</v>
      </c>
      <c r="E11" s="44">
        <f t="shared" si="0"/>
        <v>2733</v>
      </c>
      <c r="F11" s="46">
        <v>2785.5</v>
      </c>
      <c r="G11" s="45">
        <v>2786</v>
      </c>
      <c r="H11" s="44">
        <f t="shared" si="1"/>
        <v>2785.75</v>
      </c>
      <c r="I11" s="46">
        <v>2808</v>
      </c>
      <c r="J11" s="45">
        <v>2813</v>
      </c>
      <c r="K11" s="44">
        <f t="shared" si="2"/>
        <v>2810.5</v>
      </c>
      <c r="L11" s="46">
        <v>2725</v>
      </c>
      <c r="M11" s="45">
        <v>2730</v>
      </c>
      <c r="N11" s="44">
        <f t="shared" si="3"/>
        <v>2727.5</v>
      </c>
      <c r="O11" s="46">
        <v>2615</v>
      </c>
      <c r="P11" s="45">
        <v>2620</v>
      </c>
      <c r="Q11" s="44">
        <f t="shared" si="4"/>
        <v>2617.5</v>
      </c>
      <c r="R11" s="52">
        <v>2733.5</v>
      </c>
      <c r="S11" s="51">
        <v>1.3120000000000001</v>
      </c>
      <c r="T11" s="51">
        <v>1.1051</v>
      </c>
      <c r="U11" s="50">
        <v>144.9</v>
      </c>
      <c r="V11" s="43">
        <v>2083.46</v>
      </c>
      <c r="W11" s="43">
        <v>2122.5</v>
      </c>
      <c r="X11" s="49">
        <f t="shared" si="5"/>
        <v>2473.5318070762828</v>
      </c>
      <c r="Y11" s="48">
        <v>1.3126</v>
      </c>
    </row>
    <row r="12" spans="1:25" x14ac:dyDescent="0.2">
      <c r="B12" s="47">
        <v>45540</v>
      </c>
      <c r="C12" s="46">
        <v>2687</v>
      </c>
      <c r="D12" s="45">
        <v>2687.5</v>
      </c>
      <c r="E12" s="44">
        <f t="shared" si="0"/>
        <v>2687.25</v>
      </c>
      <c r="F12" s="46">
        <v>2739</v>
      </c>
      <c r="G12" s="45">
        <v>2740</v>
      </c>
      <c r="H12" s="44">
        <f t="shared" si="1"/>
        <v>2739.5</v>
      </c>
      <c r="I12" s="46">
        <v>2763</v>
      </c>
      <c r="J12" s="45">
        <v>2768</v>
      </c>
      <c r="K12" s="44">
        <f t="shared" si="2"/>
        <v>2765.5</v>
      </c>
      <c r="L12" s="46">
        <v>2680</v>
      </c>
      <c r="M12" s="45">
        <v>2685</v>
      </c>
      <c r="N12" s="44">
        <f t="shared" si="3"/>
        <v>2682.5</v>
      </c>
      <c r="O12" s="46">
        <v>2570</v>
      </c>
      <c r="P12" s="45">
        <v>2575</v>
      </c>
      <c r="Q12" s="44">
        <f t="shared" si="4"/>
        <v>2572.5</v>
      </c>
      <c r="R12" s="52">
        <v>2687.5</v>
      </c>
      <c r="S12" s="51">
        <v>1.3160000000000001</v>
      </c>
      <c r="T12" s="51">
        <v>1.1094999999999999</v>
      </c>
      <c r="U12" s="50">
        <v>143.46</v>
      </c>
      <c r="V12" s="43">
        <v>2042.17</v>
      </c>
      <c r="W12" s="43">
        <v>2081.2800000000002</v>
      </c>
      <c r="X12" s="49">
        <f t="shared" si="5"/>
        <v>2422.2622803064446</v>
      </c>
      <c r="Y12" s="48">
        <v>1.3165</v>
      </c>
    </row>
    <row r="13" spans="1:25" x14ac:dyDescent="0.2">
      <c r="B13" s="47">
        <v>45541</v>
      </c>
      <c r="C13" s="46">
        <v>2713.5</v>
      </c>
      <c r="D13" s="45">
        <v>2714.5</v>
      </c>
      <c r="E13" s="44">
        <f t="shared" si="0"/>
        <v>2714</v>
      </c>
      <c r="F13" s="46">
        <v>2766</v>
      </c>
      <c r="G13" s="45">
        <v>2767</v>
      </c>
      <c r="H13" s="44">
        <f t="shared" si="1"/>
        <v>2766.5</v>
      </c>
      <c r="I13" s="46">
        <v>2790</v>
      </c>
      <c r="J13" s="45">
        <v>2795</v>
      </c>
      <c r="K13" s="44">
        <f t="shared" si="2"/>
        <v>2792.5</v>
      </c>
      <c r="L13" s="46">
        <v>2707</v>
      </c>
      <c r="M13" s="45">
        <v>2712</v>
      </c>
      <c r="N13" s="44">
        <f t="shared" si="3"/>
        <v>2709.5</v>
      </c>
      <c r="O13" s="46">
        <v>2597</v>
      </c>
      <c r="P13" s="45">
        <v>2602</v>
      </c>
      <c r="Q13" s="44">
        <f t="shared" si="4"/>
        <v>2599.5</v>
      </c>
      <c r="R13" s="52">
        <v>2714.5</v>
      </c>
      <c r="S13" s="51">
        <v>1.3178000000000001</v>
      </c>
      <c r="T13" s="51">
        <v>1.1107</v>
      </c>
      <c r="U13" s="50">
        <v>143.07</v>
      </c>
      <c r="V13" s="43">
        <v>2059.87</v>
      </c>
      <c r="W13" s="43">
        <v>2098.92</v>
      </c>
      <c r="X13" s="49">
        <f t="shared" si="5"/>
        <v>2443.9542630773385</v>
      </c>
      <c r="Y13" s="48">
        <v>1.3183</v>
      </c>
    </row>
    <row r="14" spans="1:25" x14ac:dyDescent="0.2">
      <c r="B14" s="47">
        <v>45544</v>
      </c>
      <c r="C14" s="46">
        <v>2680</v>
      </c>
      <c r="D14" s="45">
        <v>2682</v>
      </c>
      <c r="E14" s="44">
        <f t="shared" si="0"/>
        <v>2681</v>
      </c>
      <c r="F14" s="46">
        <v>2733</v>
      </c>
      <c r="G14" s="45">
        <v>2734</v>
      </c>
      <c r="H14" s="44">
        <f t="shared" si="1"/>
        <v>2733.5</v>
      </c>
      <c r="I14" s="46">
        <v>2755</v>
      </c>
      <c r="J14" s="45">
        <v>2760</v>
      </c>
      <c r="K14" s="44">
        <f t="shared" si="2"/>
        <v>2757.5</v>
      </c>
      <c r="L14" s="46">
        <v>2672</v>
      </c>
      <c r="M14" s="45">
        <v>2677</v>
      </c>
      <c r="N14" s="44">
        <f t="shared" si="3"/>
        <v>2674.5</v>
      </c>
      <c r="O14" s="46">
        <v>2562</v>
      </c>
      <c r="P14" s="45">
        <v>2567</v>
      </c>
      <c r="Q14" s="44">
        <f t="shared" si="4"/>
        <v>2564.5</v>
      </c>
      <c r="R14" s="52">
        <v>2682</v>
      </c>
      <c r="S14" s="51">
        <v>1.3088</v>
      </c>
      <c r="T14" s="51">
        <v>1.1045</v>
      </c>
      <c r="U14" s="50">
        <v>143.61000000000001</v>
      </c>
      <c r="V14" s="43">
        <v>2049.21</v>
      </c>
      <c r="W14" s="43">
        <v>2088.14</v>
      </c>
      <c r="X14" s="49">
        <f t="shared" si="5"/>
        <v>2428.2480760525123</v>
      </c>
      <c r="Y14" s="48">
        <v>1.3092999999999999</v>
      </c>
    </row>
    <row r="15" spans="1:25" x14ac:dyDescent="0.2">
      <c r="B15" s="47">
        <v>45545</v>
      </c>
      <c r="C15" s="46">
        <v>2652</v>
      </c>
      <c r="D15" s="45">
        <v>2653</v>
      </c>
      <c r="E15" s="44">
        <f t="shared" si="0"/>
        <v>2652.5</v>
      </c>
      <c r="F15" s="46">
        <v>2698</v>
      </c>
      <c r="G15" s="45">
        <v>2698.5</v>
      </c>
      <c r="H15" s="44">
        <f t="shared" si="1"/>
        <v>2698.25</v>
      </c>
      <c r="I15" s="46">
        <v>2715</v>
      </c>
      <c r="J15" s="45">
        <v>2720</v>
      </c>
      <c r="K15" s="44">
        <f t="shared" si="2"/>
        <v>2717.5</v>
      </c>
      <c r="L15" s="46">
        <v>2633</v>
      </c>
      <c r="M15" s="45">
        <v>2638</v>
      </c>
      <c r="N15" s="44">
        <f t="shared" si="3"/>
        <v>2635.5</v>
      </c>
      <c r="O15" s="46">
        <v>2523</v>
      </c>
      <c r="P15" s="45">
        <v>2528</v>
      </c>
      <c r="Q15" s="44">
        <f t="shared" si="4"/>
        <v>2525.5</v>
      </c>
      <c r="R15" s="52">
        <v>2653</v>
      </c>
      <c r="S15" s="51">
        <v>1.3089999999999999</v>
      </c>
      <c r="T15" s="51">
        <v>1.1032</v>
      </c>
      <c r="U15" s="50">
        <v>143.13</v>
      </c>
      <c r="V15" s="43">
        <v>2026.74</v>
      </c>
      <c r="W15" s="43">
        <v>2060.71</v>
      </c>
      <c r="X15" s="49">
        <f t="shared" si="5"/>
        <v>2404.8223350253807</v>
      </c>
      <c r="Y15" s="48">
        <v>1.3095000000000001</v>
      </c>
    </row>
    <row r="16" spans="1:25" x14ac:dyDescent="0.2">
      <c r="B16" s="47">
        <v>45546</v>
      </c>
      <c r="C16" s="46">
        <v>2726</v>
      </c>
      <c r="D16" s="45">
        <v>2727</v>
      </c>
      <c r="E16" s="44">
        <f t="shared" si="0"/>
        <v>2726.5</v>
      </c>
      <c r="F16" s="46">
        <v>2776.5</v>
      </c>
      <c r="G16" s="45">
        <v>2777</v>
      </c>
      <c r="H16" s="44">
        <f t="shared" si="1"/>
        <v>2776.75</v>
      </c>
      <c r="I16" s="46">
        <v>2795</v>
      </c>
      <c r="J16" s="45">
        <v>2800</v>
      </c>
      <c r="K16" s="44">
        <f t="shared" si="2"/>
        <v>2797.5</v>
      </c>
      <c r="L16" s="46">
        <v>2713</v>
      </c>
      <c r="M16" s="45">
        <v>2718</v>
      </c>
      <c r="N16" s="44">
        <f t="shared" si="3"/>
        <v>2715.5</v>
      </c>
      <c r="O16" s="46">
        <v>2603</v>
      </c>
      <c r="P16" s="45">
        <v>2608</v>
      </c>
      <c r="Q16" s="44">
        <f t="shared" si="4"/>
        <v>2605.5</v>
      </c>
      <c r="R16" s="52">
        <v>2727</v>
      </c>
      <c r="S16" s="51">
        <v>1.3091999999999999</v>
      </c>
      <c r="T16" s="51">
        <v>1.1044</v>
      </c>
      <c r="U16" s="50">
        <v>141.69999999999999</v>
      </c>
      <c r="V16" s="43">
        <v>2082.9499999999998</v>
      </c>
      <c r="W16" s="43">
        <v>2120.33</v>
      </c>
      <c r="X16" s="49">
        <f t="shared" si="5"/>
        <v>2469.2140528793916</v>
      </c>
      <c r="Y16" s="48">
        <v>1.3097000000000001</v>
      </c>
    </row>
    <row r="17" spans="2:25" x14ac:dyDescent="0.2">
      <c r="B17" s="47">
        <v>45547</v>
      </c>
      <c r="C17" s="46">
        <v>2809</v>
      </c>
      <c r="D17" s="45">
        <v>2810</v>
      </c>
      <c r="E17" s="44">
        <f t="shared" si="0"/>
        <v>2809.5</v>
      </c>
      <c r="F17" s="46">
        <v>2845</v>
      </c>
      <c r="G17" s="45">
        <v>2847</v>
      </c>
      <c r="H17" s="44">
        <f t="shared" si="1"/>
        <v>2846</v>
      </c>
      <c r="I17" s="46">
        <v>2863</v>
      </c>
      <c r="J17" s="45">
        <v>2868</v>
      </c>
      <c r="K17" s="44">
        <f t="shared" si="2"/>
        <v>2865.5</v>
      </c>
      <c r="L17" s="46">
        <v>2783</v>
      </c>
      <c r="M17" s="45">
        <v>2788</v>
      </c>
      <c r="N17" s="44">
        <f t="shared" si="3"/>
        <v>2785.5</v>
      </c>
      <c r="O17" s="46">
        <v>2673</v>
      </c>
      <c r="P17" s="45">
        <v>2678</v>
      </c>
      <c r="Q17" s="44">
        <f t="shared" si="4"/>
        <v>2675.5</v>
      </c>
      <c r="R17" s="52">
        <v>2810</v>
      </c>
      <c r="S17" s="51">
        <v>1.3039000000000001</v>
      </c>
      <c r="T17" s="51">
        <v>1.1014999999999999</v>
      </c>
      <c r="U17" s="50">
        <v>142.57</v>
      </c>
      <c r="V17" s="43">
        <v>2155.0700000000002</v>
      </c>
      <c r="W17" s="43">
        <v>2182.4499999999998</v>
      </c>
      <c r="X17" s="49">
        <f t="shared" si="5"/>
        <v>2551.0667271901953</v>
      </c>
      <c r="Y17" s="48">
        <v>1.3045</v>
      </c>
    </row>
    <row r="18" spans="2:25" x14ac:dyDescent="0.2">
      <c r="B18" s="47">
        <v>45548</v>
      </c>
      <c r="C18" s="46">
        <v>2798</v>
      </c>
      <c r="D18" s="45">
        <v>2798.5</v>
      </c>
      <c r="E18" s="44">
        <f t="shared" si="0"/>
        <v>2798.25</v>
      </c>
      <c r="F18" s="46">
        <v>2841</v>
      </c>
      <c r="G18" s="45">
        <v>2842</v>
      </c>
      <c r="H18" s="44">
        <f t="shared" si="1"/>
        <v>2841.5</v>
      </c>
      <c r="I18" s="46">
        <v>2853</v>
      </c>
      <c r="J18" s="45">
        <v>2858</v>
      </c>
      <c r="K18" s="44">
        <f t="shared" si="2"/>
        <v>2855.5</v>
      </c>
      <c r="L18" s="46">
        <v>2775</v>
      </c>
      <c r="M18" s="45">
        <v>2780</v>
      </c>
      <c r="N18" s="44">
        <f t="shared" si="3"/>
        <v>2777.5</v>
      </c>
      <c r="O18" s="46">
        <v>2665</v>
      </c>
      <c r="P18" s="45">
        <v>2670</v>
      </c>
      <c r="Q18" s="44">
        <f t="shared" si="4"/>
        <v>2667.5</v>
      </c>
      <c r="R18" s="52">
        <v>2798.5</v>
      </c>
      <c r="S18" s="51">
        <v>1.3123</v>
      </c>
      <c r="T18" s="51">
        <v>1.1085</v>
      </c>
      <c r="U18" s="50">
        <v>140.84</v>
      </c>
      <c r="V18" s="43">
        <v>2132.52</v>
      </c>
      <c r="W18" s="43">
        <v>2165</v>
      </c>
      <c r="X18" s="49">
        <f t="shared" si="5"/>
        <v>2524.5827695083444</v>
      </c>
      <c r="Y18" s="48">
        <v>1.3127</v>
      </c>
    </row>
    <row r="19" spans="2:25" x14ac:dyDescent="0.2">
      <c r="B19" s="47">
        <v>45551</v>
      </c>
      <c r="C19" s="46">
        <v>2895.5</v>
      </c>
      <c r="D19" s="45">
        <v>2896.5</v>
      </c>
      <c r="E19" s="44">
        <f t="shared" si="0"/>
        <v>2896</v>
      </c>
      <c r="F19" s="46">
        <v>2934</v>
      </c>
      <c r="G19" s="45">
        <v>2935</v>
      </c>
      <c r="H19" s="44">
        <f t="shared" si="1"/>
        <v>2934.5</v>
      </c>
      <c r="I19" s="46">
        <v>2943</v>
      </c>
      <c r="J19" s="45">
        <v>2948</v>
      </c>
      <c r="K19" s="44">
        <f t="shared" si="2"/>
        <v>2945.5</v>
      </c>
      <c r="L19" s="46">
        <v>2863</v>
      </c>
      <c r="M19" s="45">
        <v>2868</v>
      </c>
      <c r="N19" s="44">
        <f t="shared" si="3"/>
        <v>2865.5</v>
      </c>
      <c r="O19" s="46">
        <v>2753</v>
      </c>
      <c r="P19" s="45">
        <v>2758</v>
      </c>
      <c r="Q19" s="44">
        <f t="shared" si="4"/>
        <v>2755.5</v>
      </c>
      <c r="R19" s="52">
        <v>2896.5</v>
      </c>
      <c r="S19" s="51">
        <v>1.3201000000000001</v>
      </c>
      <c r="T19" s="51">
        <v>1.1124000000000001</v>
      </c>
      <c r="U19" s="50">
        <v>139.88999999999999</v>
      </c>
      <c r="V19" s="43">
        <v>2194.15</v>
      </c>
      <c r="W19" s="43">
        <v>2222.81</v>
      </c>
      <c r="X19" s="49">
        <f t="shared" si="5"/>
        <v>2603.8295577130525</v>
      </c>
      <c r="Y19" s="48">
        <v>1.3204</v>
      </c>
    </row>
    <row r="20" spans="2:25" x14ac:dyDescent="0.2">
      <c r="B20" s="47">
        <v>45552</v>
      </c>
      <c r="C20" s="46">
        <v>2883</v>
      </c>
      <c r="D20" s="45">
        <v>2884</v>
      </c>
      <c r="E20" s="44">
        <f t="shared" si="0"/>
        <v>2883.5</v>
      </c>
      <c r="F20" s="46">
        <v>2923</v>
      </c>
      <c r="G20" s="45">
        <v>2924</v>
      </c>
      <c r="H20" s="44">
        <f t="shared" si="1"/>
        <v>2923.5</v>
      </c>
      <c r="I20" s="46">
        <v>2932</v>
      </c>
      <c r="J20" s="45">
        <v>2937</v>
      </c>
      <c r="K20" s="44">
        <f t="shared" si="2"/>
        <v>2934.5</v>
      </c>
      <c r="L20" s="46">
        <v>2858</v>
      </c>
      <c r="M20" s="45">
        <v>2863</v>
      </c>
      <c r="N20" s="44">
        <f t="shared" si="3"/>
        <v>2860.5</v>
      </c>
      <c r="O20" s="46">
        <v>2748</v>
      </c>
      <c r="P20" s="45">
        <v>2753</v>
      </c>
      <c r="Q20" s="44">
        <f t="shared" si="4"/>
        <v>2750.5</v>
      </c>
      <c r="R20" s="52">
        <v>2884</v>
      </c>
      <c r="S20" s="51">
        <v>1.3221000000000001</v>
      </c>
      <c r="T20" s="51">
        <v>1.1138999999999999</v>
      </c>
      <c r="U20" s="50">
        <v>140.61000000000001</v>
      </c>
      <c r="V20" s="43">
        <v>2181.38</v>
      </c>
      <c r="W20" s="43">
        <v>2211.13</v>
      </c>
      <c r="X20" s="49">
        <f t="shared" si="5"/>
        <v>2589.1013555974505</v>
      </c>
      <c r="Y20" s="48">
        <v>1.3224</v>
      </c>
    </row>
    <row r="21" spans="2:25" x14ac:dyDescent="0.2">
      <c r="B21" s="47">
        <v>45553</v>
      </c>
      <c r="C21" s="46">
        <v>2888.5</v>
      </c>
      <c r="D21" s="45">
        <v>2889</v>
      </c>
      <c r="E21" s="44">
        <f t="shared" si="0"/>
        <v>2888.75</v>
      </c>
      <c r="F21" s="46">
        <v>2916</v>
      </c>
      <c r="G21" s="45">
        <v>2918</v>
      </c>
      <c r="H21" s="44">
        <f t="shared" si="1"/>
        <v>2917</v>
      </c>
      <c r="I21" s="46">
        <v>2925</v>
      </c>
      <c r="J21" s="45">
        <v>2930</v>
      </c>
      <c r="K21" s="44">
        <f t="shared" si="2"/>
        <v>2927.5</v>
      </c>
      <c r="L21" s="46">
        <v>2850</v>
      </c>
      <c r="M21" s="45">
        <v>2855</v>
      </c>
      <c r="N21" s="44">
        <f t="shared" si="3"/>
        <v>2852.5</v>
      </c>
      <c r="O21" s="46">
        <v>2740</v>
      </c>
      <c r="P21" s="45">
        <v>2745</v>
      </c>
      <c r="Q21" s="44">
        <f t="shared" si="4"/>
        <v>2742.5</v>
      </c>
      <c r="R21" s="52">
        <v>2889</v>
      </c>
      <c r="S21" s="51">
        <v>1.3210999999999999</v>
      </c>
      <c r="T21" s="51">
        <v>1.1125</v>
      </c>
      <c r="U21" s="50">
        <v>141.85</v>
      </c>
      <c r="V21" s="43">
        <v>2186.81</v>
      </c>
      <c r="W21" s="43">
        <v>2208.4299999999998</v>
      </c>
      <c r="X21" s="49">
        <f t="shared" si="5"/>
        <v>2596.8539325842694</v>
      </c>
      <c r="Y21" s="48">
        <v>1.3212999999999999</v>
      </c>
    </row>
    <row r="22" spans="2:25" x14ac:dyDescent="0.2">
      <c r="B22" s="47">
        <v>45554</v>
      </c>
      <c r="C22" s="46">
        <v>2891</v>
      </c>
      <c r="D22" s="45">
        <v>2892</v>
      </c>
      <c r="E22" s="44">
        <f t="shared" si="0"/>
        <v>2891.5</v>
      </c>
      <c r="F22" s="46">
        <v>2929</v>
      </c>
      <c r="G22" s="45">
        <v>2930</v>
      </c>
      <c r="H22" s="44">
        <f t="shared" si="1"/>
        <v>2929.5</v>
      </c>
      <c r="I22" s="46">
        <v>2938</v>
      </c>
      <c r="J22" s="45">
        <v>2943</v>
      </c>
      <c r="K22" s="44">
        <f t="shared" si="2"/>
        <v>2940.5</v>
      </c>
      <c r="L22" s="46">
        <v>2865</v>
      </c>
      <c r="M22" s="45">
        <v>2870</v>
      </c>
      <c r="N22" s="44">
        <f t="shared" si="3"/>
        <v>2867.5</v>
      </c>
      <c r="O22" s="46">
        <v>2755</v>
      </c>
      <c r="P22" s="45">
        <v>2760</v>
      </c>
      <c r="Q22" s="44">
        <f t="shared" si="4"/>
        <v>2757.5</v>
      </c>
      <c r="R22" s="52">
        <v>2892</v>
      </c>
      <c r="S22" s="51">
        <v>1.3286</v>
      </c>
      <c r="T22" s="51">
        <v>1.1158999999999999</v>
      </c>
      <c r="U22" s="50">
        <v>142.93</v>
      </c>
      <c r="V22" s="43">
        <v>2176.73</v>
      </c>
      <c r="W22" s="43">
        <v>2205.66</v>
      </c>
      <c r="X22" s="49">
        <f t="shared" si="5"/>
        <v>2591.630074379425</v>
      </c>
      <c r="Y22" s="48">
        <v>1.3284</v>
      </c>
    </row>
    <row r="23" spans="2:25" x14ac:dyDescent="0.2">
      <c r="B23" s="47">
        <v>45555</v>
      </c>
      <c r="C23" s="46">
        <v>2860</v>
      </c>
      <c r="D23" s="45">
        <v>2862</v>
      </c>
      <c r="E23" s="44">
        <f t="shared" si="0"/>
        <v>2861</v>
      </c>
      <c r="F23" s="46">
        <v>2901</v>
      </c>
      <c r="G23" s="45">
        <v>2901.5</v>
      </c>
      <c r="H23" s="44">
        <f t="shared" si="1"/>
        <v>2901.25</v>
      </c>
      <c r="I23" s="46">
        <v>2910</v>
      </c>
      <c r="J23" s="45">
        <v>2915</v>
      </c>
      <c r="K23" s="44">
        <f t="shared" si="2"/>
        <v>2912.5</v>
      </c>
      <c r="L23" s="46">
        <v>2837</v>
      </c>
      <c r="M23" s="45">
        <v>2842</v>
      </c>
      <c r="N23" s="44">
        <f t="shared" si="3"/>
        <v>2839.5</v>
      </c>
      <c r="O23" s="46">
        <v>2727</v>
      </c>
      <c r="P23" s="45">
        <v>2732</v>
      </c>
      <c r="Q23" s="44">
        <f t="shared" si="4"/>
        <v>2729.5</v>
      </c>
      <c r="R23" s="52">
        <v>2862</v>
      </c>
      <c r="S23" s="51">
        <v>1.33</v>
      </c>
      <c r="T23" s="51">
        <v>1.1161000000000001</v>
      </c>
      <c r="U23" s="50">
        <v>144.21</v>
      </c>
      <c r="V23" s="43">
        <v>2151.88</v>
      </c>
      <c r="W23" s="43">
        <v>2181.58</v>
      </c>
      <c r="X23" s="49">
        <f t="shared" si="5"/>
        <v>2564.2863542693303</v>
      </c>
      <c r="Y23" s="48">
        <v>1.33</v>
      </c>
    </row>
    <row r="24" spans="2:25" x14ac:dyDescent="0.2">
      <c r="B24" s="47">
        <v>45558</v>
      </c>
      <c r="C24" s="46">
        <v>2837</v>
      </c>
      <c r="D24" s="45">
        <v>2839</v>
      </c>
      <c r="E24" s="44">
        <f t="shared" si="0"/>
        <v>2838</v>
      </c>
      <c r="F24" s="46">
        <v>2871</v>
      </c>
      <c r="G24" s="45">
        <v>2872</v>
      </c>
      <c r="H24" s="44">
        <f t="shared" si="1"/>
        <v>2871.5</v>
      </c>
      <c r="I24" s="46">
        <v>2887</v>
      </c>
      <c r="J24" s="45">
        <v>2892</v>
      </c>
      <c r="K24" s="44">
        <f t="shared" si="2"/>
        <v>2889.5</v>
      </c>
      <c r="L24" s="46">
        <v>2813</v>
      </c>
      <c r="M24" s="45">
        <v>2818</v>
      </c>
      <c r="N24" s="44">
        <f t="shared" si="3"/>
        <v>2815.5</v>
      </c>
      <c r="O24" s="46">
        <v>2703</v>
      </c>
      <c r="P24" s="45">
        <v>2708</v>
      </c>
      <c r="Q24" s="44">
        <f t="shared" si="4"/>
        <v>2705.5</v>
      </c>
      <c r="R24" s="52">
        <v>2839</v>
      </c>
      <c r="S24" s="51">
        <v>1.3312999999999999</v>
      </c>
      <c r="T24" s="51">
        <v>1.1120000000000001</v>
      </c>
      <c r="U24" s="50">
        <v>143.62</v>
      </c>
      <c r="V24" s="43">
        <v>2132.5</v>
      </c>
      <c r="W24" s="43">
        <v>2157.94</v>
      </c>
      <c r="X24" s="49">
        <f t="shared" si="5"/>
        <v>2553.0575539568345</v>
      </c>
      <c r="Y24" s="48">
        <v>1.3309</v>
      </c>
    </row>
    <row r="25" spans="2:25" x14ac:dyDescent="0.2">
      <c r="B25" s="47">
        <v>45559</v>
      </c>
      <c r="C25" s="46">
        <v>2942.5</v>
      </c>
      <c r="D25" s="45">
        <v>2943</v>
      </c>
      <c r="E25" s="44">
        <f t="shared" si="0"/>
        <v>2942.75</v>
      </c>
      <c r="F25" s="46">
        <v>2978</v>
      </c>
      <c r="G25" s="45">
        <v>2979</v>
      </c>
      <c r="H25" s="44">
        <f t="shared" si="1"/>
        <v>2978.5</v>
      </c>
      <c r="I25" s="46">
        <v>2995</v>
      </c>
      <c r="J25" s="45">
        <v>3000</v>
      </c>
      <c r="K25" s="44">
        <f t="shared" si="2"/>
        <v>2997.5</v>
      </c>
      <c r="L25" s="46">
        <v>2920</v>
      </c>
      <c r="M25" s="45">
        <v>2925</v>
      </c>
      <c r="N25" s="44">
        <f t="shared" si="3"/>
        <v>2922.5</v>
      </c>
      <c r="O25" s="46">
        <v>2810</v>
      </c>
      <c r="P25" s="45">
        <v>2815</v>
      </c>
      <c r="Q25" s="44">
        <f t="shared" si="4"/>
        <v>2812.5</v>
      </c>
      <c r="R25" s="52">
        <v>2943</v>
      </c>
      <c r="S25" s="51">
        <v>1.3371</v>
      </c>
      <c r="T25" s="51">
        <v>1.113</v>
      </c>
      <c r="U25" s="50">
        <v>143.99</v>
      </c>
      <c r="V25" s="43">
        <v>2201.0300000000002</v>
      </c>
      <c r="W25" s="43">
        <v>2228.62</v>
      </c>
      <c r="X25" s="49">
        <f t="shared" si="5"/>
        <v>2644.2048517520216</v>
      </c>
      <c r="Y25" s="48">
        <v>1.3367</v>
      </c>
    </row>
    <row r="26" spans="2:25" x14ac:dyDescent="0.2">
      <c r="B26" s="47">
        <v>45560</v>
      </c>
      <c r="C26" s="46">
        <v>2957</v>
      </c>
      <c r="D26" s="45">
        <v>2957.5</v>
      </c>
      <c r="E26" s="44">
        <f t="shared" si="0"/>
        <v>2957.25</v>
      </c>
      <c r="F26" s="46">
        <v>2997</v>
      </c>
      <c r="G26" s="45">
        <v>2998</v>
      </c>
      <c r="H26" s="44">
        <f t="shared" si="1"/>
        <v>2997.5</v>
      </c>
      <c r="I26" s="46">
        <v>3012</v>
      </c>
      <c r="J26" s="45">
        <v>3017</v>
      </c>
      <c r="K26" s="44">
        <f t="shared" si="2"/>
        <v>3014.5</v>
      </c>
      <c r="L26" s="46">
        <v>2928</v>
      </c>
      <c r="M26" s="45">
        <v>2933</v>
      </c>
      <c r="N26" s="44">
        <f t="shared" si="3"/>
        <v>2930.5</v>
      </c>
      <c r="O26" s="46">
        <v>2818</v>
      </c>
      <c r="P26" s="45">
        <v>2823</v>
      </c>
      <c r="Q26" s="44">
        <f t="shared" si="4"/>
        <v>2820.5</v>
      </c>
      <c r="R26" s="52">
        <v>2957.5</v>
      </c>
      <c r="S26" s="51">
        <v>1.3375999999999999</v>
      </c>
      <c r="T26" s="51">
        <v>1.1194999999999999</v>
      </c>
      <c r="U26" s="50">
        <v>144.31</v>
      </c>
      <c r="V26" s="43">
        <v>2211.0500000000002</v>
      </c>
      <c r="W26" s="43">
        <v>2242</v>
      </c>
      <c r="X26" s="49">
        <f t="shared" si="5"/>
        <v>2641.8043769539977</v>
      </c>
      <c r="Y26" s="48">
        <v>1.3371999999999999</v>
      </c>
    </row>
    <row r="27" spans="2:25" x14ac:dyDescent="0.2">
      <c r="B27" s="47">
        <v>45561</v>
      </c>
      <c r="C27" s="46">
        <v>3038</v>
      </c>
      <c r="D27" s="45">
        <v>3038.5</v>
      </c>
      <c r="E27" s="44">
        <f t="shared" si="0"/>
        <v>3038.25</v>
      </c>
      <c r="F27" s="46">
        <v>3074</v>
      </c>
      <c r="G27" s="45">
        <v>3075</v>
      </c>
      <c r="H27" s="44">
        <f t="shared" si="1"/>
        <v>3074.5</v>
      </c>
      <c r="I27" s="46">
        <v>3063</v>
      </c>
      <c r="J27" s="45">
        <v>3068</v>
      </c>
      <c r="K27" s="44">
        <f t="shared" si="2"/>
        <v>3065.5</v>
      </c>
      <c r="L27" s="46">
        <v>2943</v>
      </c>
      <c r="M27" s="45">
        <v>2948</v>
      </c>
      <c r="N27" s="44">
        <f t="shared" si="3"/>
        <v>2945.5</v>
      </c>
      <c r="O27" s="46">
        <v>2833</v>
      </c>
      <c r="P27" s="45">
        <v>2838</v>
      </c>
      <c r="Q27" s="44">
        <f t="shared" si="4"/>
        <v>2835.5</v>
      </c>
      <c r="R27" s="52">
        <v>3038.5</v>
      </c>
      <c r="S27" s="51">
        <v>1.3374999999999999</v>
      </c>
      <c r="T27" s="51">
        <v>1.1154999999999999</v>
      </c>
      <c r="U27" s="50">
        <v>144.16999999999999</v>
      </c>
      <c r="V27" s="43">
        <v>2271.7800000000002</v>
      </c>
      <c r="W27" s="43">
        <v>2299.9299999999998</v>
      </c>
      <c r="X27" s="49">
        <f t="shared" si="5"/>
        <v>2723.8906320035858</v>
      </c>
      <c r="Y27" s="48">
        <v>1.337</v>
      </c>
    </row>
    <row r="28" spans="2:25" x14ac:dyDescent="0.2">
      <c r="B28" s="47">
        <v>45562</v>
      </c>
      <c r="C28" s="46">
        <v>3045</v>
      </c>
      <c r="D28" s="45">
        <v>3045.5</v>
      </c>
      <c r="E28" s="44">
        <f t="shared" si="0"/>
        <v>3045.25</v>
      </c>
      <c r="F28" s="46">
        <v>3085</v>
      </c>
      <c r="G28" s="45">
        <v>3086</v>
      </c>
      <c r="H28" s="44">
        <f t="shared" si="1"/>
        <v>3085.5</v>
      </c>
      <c r="I28" s="46">
        <v>3058</v>
      </c>
      <c r="J28" s="45">
        <v>3063</v>
      </c>
      <c r="K28" s="44">
        <f t="shared" si="2"/>
        <v>3060.5</v>
      </c>
      <c r="L28" s="46">
        <v>2903</v>
      </c>
      <c r="M28" s="45">
        <v>2908</v>
      </c>
      <c r="N28" s="44">
        <f t="shared" si="3"/>
        <v>2905.5</v>
      </c>
      <c r="O28" s="46">
        <v>2793</v>
      </c>
      <c r="P28" s="45">
        <v>2798</v>
      </c>
      <c r="Q28" s="44">
        <f t="shared" si="4"/>
        <v>2795.5</v>
      </c>
      <c r="R28" s="52">
        <v>3045.5</v>
      </c>
      <c r="S28" s="51">
        <v>1.3389</v>
      </c>
      <c r="T28" s="51">
        <v>1.1163000000000001</v>
      </c>
      <c r="U28" s="50">
        <v>143.11000000000001</v>
      </c>
      <c r="V28" s="43">
        <v>2274.63</v>
      </c>
      <c r="W28" s="43">
        <v>2305.7399999999998</v>
      </c>
      <c r="X28" s="49">
        <f t="shared" si="5"/>
        <v>2728.2092627429902</v>
      </c>
      <c r="Y28" s="48">
        <v>1.3384</v>
      </c>
    </row>
    <row r="29" spans="2:25" x14ac:dyDescent="0.2">
      <c r="B29" s="47">
        <v>45565</v>
      </c>
      <c r="C29" s="46">
        <v>3075</v>
      </c>
      <c r="D29" s="45">
        <v>3075.5</v>
      </c>
      <c r="E29" s="44">
        <f t="shared" si="0"/>
        <v>3075.25</v>
      </c>
      <c r="F29" s="46">
        <v>3109</v>
      </c>
      <c r="G29" s="45">
        <v>3111</v>
      </c>
      <c r="H29" s="44">
        <f t="shared" si="1"/>
        <v>3110</v>
      </c>
      <c r="I29" s="46">
        <v>3088</v>
      </c>
      <c r="J29" s="45">
        <v>3093</v>
      </c>
      <c r="K29" s="44">
        <f t="shared" si="2"/>
        <v>3090.5</v>
      </c>
      <c r="L29" s="46">
        <v>2928</v>
      </c>
      <c r="M29" s="45">
        <v>2933</v>
      </c>
      <c r="N29" s="44">
        <f t="shared" si="3"/>
        <v>2930.5</v>
      </c>
      <c r="O29" s="46">
        <v>2788</v>
      </c>
      <c r="P29" s="45">
        <v>2793</v>
      </c>
      <c r="Q29" s="44">
        <f t="shared" si="4"/>
        <v>2790.5</v>
      </c>
      <c r="R29" s="52">
        <v>3075.5</v>
      </c>
      <c r="S29" s="51">
        <v>1.3403</v>
      </c>
      <c r="T29" s="51">
        <v>1.1197999999999999</v>
      </c>
      <c r="U29" s="50">
        <v>142.57</v>
      </c>
      <c r="V29" s="43">
        <v>2294.64</v>
      </c>
      <c r="W29" s="43">
        <v>2321.8200000000002</v>
      </c>
      <c r="X29" s="49">
        <f t="shared" si="5"/>
        <v>2746.4725843900701</v>
      </c>
      <c r="Y29" s="48">
        <v>1.3399000000000001</v>
      </c>
    </row>
    <row r="30" spans="2:25" s="10" customFormat="1" x14ac:dyDescent="0.2">
      <c r="B30" s="42" t="s">
        <v>11</v>
      </c>
      <c r="C30" s="41">
        <f>ROUND(AVERAGE(C9:C29),2)</f>
        <v>2839.83</v>
      </c>
      <c r="D30" s="40">
        <f>ROUND(AVERAGE(D9:D29),2)</f>
        <v>2840.79</v>
      </c>
      <c r="E30" s="39">
        <f>ROUND(AVERAGE(C30:D30),2)</f>
        <v>2840.31</v>
      </c>
      <c r="F30" s="41">
        <f>ROUND(AVERAGE(F9:F29),2)</f>
        <v>2882.76</v>
      </c>
      <c r="G30" s="40">
        <f>ROUND(AVERAGE(G9:G29),2)</f>
        <v>2883.86</v>
      </c>
      <c r="H30" s="39">
        <f>ROUND(AVERAGE(F30:G30),2)</f>
        <v>2883.31</v>
      </c>
      <c r="I30" s="41">
        <f>ROUND(AVERAGE(I9:I29),2)</f>
        <v>2894.33</v>
      </c>
      <c r="J30" s="40">
        <f>ROUND(AVERAGE(J9:J29),2)</f>
        <v>2899.33</v>
      </c>
      <c r="K30" s="39">
        <f>ROUND(AVERAGE(I30:J30),2)</f>
        <v>2896.83</v>
      </c>
      <c r="L30" s="41">
        <f>ROUND(AVERAGE(L9:L29),2)</f>
        <v>2805.67</v>
      </c>
      <c r="M30" s="40">
        <f>ROUND(AVERAGE(M9:M29),2)</f>
        <v>2810.67</v>
      </c>
      <c r="N30" s="39">
        <f>ROUND(AVERAGE(L30:M30),2)</f>
        <v>2808.17</v>
      </c>
      <c r="O30" s="41">
        <f>ROUND(AVERAGE(O9:O29),2)</f>
        <v>2694.24</v>
      </c>
      <c r="P30" s="40">
        <f>ROUND(AVERAGE(P9:P29),2)</f>
        <v>2699.24</v>
      </c>
      <c r="Q30" s="39">
        <f>ROUND(AVERAGE(O30:P30),2)</f>
        <v>2696.74</v>
      </c>
      <c r="R30" s="38">
        <f>ROUND(AVERAGE(R9:R29),2)</f>
        <v>2840.79</v>
      </c>
      <c r="S30" s="37">
        <f>ROUND(AVERAGE(S9:S29),4)</f>
        <v>1.3219000000000001</v>
      </c>
      <c r="T30" s="36">
        <f>ROUND(AVERAGE(T9:T29),4)</f>
        <v>1.1107</v>
      </c>
      <c r="U30" s="175">
        <f>ROUND(AVERAGE(U9:U29),2)</f>
        <v>143.22999999999999</v>
      </c>
      <c r="V30" s="35">
        <f>AVERAGE(V9:V29)</f>
        <v>2148.5666666666666</v>
      </c>
      <c r="W30" s="35">
        <f>AVERAGE(W9:W29)</f>
        <v>2180.9290476190481</v>
      </c>
      <c r="X30" s="35">
        <f>AVERAGE(X9:X29)</f>
        <v>2557.352191217522</v>
      </c>
      <c r="Y30" s="34">
        <f>AVERAGE(Y9:Y29)</f>
        <v>1.3220142857142856</v>
      </c>
    </row>
    <row r="31" spans="2:25" s="5" customFormat="1" x14ac:dyDescent="0.2">
      <c r="B31" s="33" t="s">
        <v>12</v>
      </c>
      <c r="C31" s="32">
        <f t="shared" ref="C31:Y31" si="6">MAX(C9:C29)</f>
        <v>3075</v>
      </c>
      <c r="D31" s="31">
        <f t="shared" si="6"/>
        <v>3075.5</v>
      </c>
      <c r="E31" s="30">
        <f t="shared" si="6"/>
        <v>3075.25</v>
      </c>
      <c r="F31" s="32">
        <f t="shared" si="6"/>
        <v>3109</v>
      </c>
      <c r="G31" s="31">
        <f t="shared" si="6"/>
        <v>3111</v>
      </c>
      <c r="H31" s="30">
        <f t="shared" si="6"/>
        <v>3110</v>
      </c>
      <c r="I31" s="32">
        <f t="shared" si="6"/>
        <v>3088</v>
      </c>
      <c r="J31" s="31">
        <f t="shared" si="6"/>
        <v>3093</v>
      </c>
      <c r="K31" s="30">
        <f t="shared" si="6"/>
        <v>3090.5</v>
      </c>
      <c r="L31" s="32">
        <f t="shared" si="6"/>
        <v>2943</v>
      </c>
      <c r="M31" s="31">
        <f t="shared" si="6"/>
        <v>2948</v>
      </c>
      <c r="N31" s="30">
        <f t="shared" si="6"/>
        <v>2945.5</v>
      </c>
      <c r="O31" s="32">
        <f t="shared" si="6"/>
        <v>2833</v>
      </c>
      <c r="P31" s="31">
        <f t="shared" si="6"/>
        <v>2838</v>
      </c>
      <c r="Q31" s="30">
        <f t="shared" si="6"/>
        <v>2835.5</v>
      </c>
      <c r="R31" s="29">
        <f t="shared" si="6"/>
        <v>3075.5</v>
      </c>
      <c r="S31" s="28">
        <f t="shared" si="6"/>
        <v>1.3403</v>
      </c>
      <c r="T31" s="27">
        <f t="shared" si="6"/>
        <v>1.1197999999999999</v>
      </c>
      <c r="U31" s="26">
        <f t="shared" si="6"/>
        <v>147.07</v>
      </c>
      <c r="V31" s="25">
        <f t="shared" si="6"/>
        <v>2294.64</v>
      </c>
      <c r="W31" s="25">
        <f t="shared" si="6"/>
        <v>2321.8200000000002</v>
      </c>
      <c r="X31" s="25">
        <f t="shared" si="6"/>
        <v>2746.4725843900701</v>
      </c>
      <c r="Y31" s="24">
        <f t="shared" si="6"/>
        <v>1.3399000000000001</v>
      </c>
    </row>
    <row r="32" spans="2:25" s="5" customFormat="1" ht="13.5" thickBot="1" x14ac:dyDescent="0.25">
      <c r="B32" s="23" t="s">
        <v>13</v>
      </c>
      <c r="C32" s="22">
        <f t="shared" ref="C32:Y32" si="7">MIN(C9:C29)</f>
        <v>2652</v>
      </c>
      <c r="D32" s="21">
        <f t="shared" si="7"/>
        <v>2653</v>
      </c>
      <c r="E32" s="20">
        <f t="shared" si="7"/>
        <v>2652.5</v>
      </c>
      <c r="F32" s="22">
        <f t="shared" si="7"/>
        <v>2698</v>
      </c>
      <c r="G32" s="21">
        <f t="shared" si="7"/>
        <v>2698.5</v>
      </c>
      <c r="H32" s="20">
        <f t="shared" si="7"/>
        <v>2698.25</v>
      </c>
      <c r="I32" s="22">
        <f t="shared" si="7"/>
        <v>2715</v>
      </c>
      <c r="J32" s="21">
        <f t="shared" si="7"/>
        <v>2720</v>
      </c>
      <c r="K32" s="20">
        <f t="shared" si="7"/>
        <v>2717.5</v>
      </c>
      <c r="L32" s="22">
        <f t="shared" si="7"/>
        <v>2633</v>
      </c>
      <c r="M32" s="21">
        <f t="shared" si="7"/>
        <v>2638</v>
      </c>
      <c r="N32" s="20">
        <f t="shared" si="7"/>
        <v>2635.5</v>
      </c>
      <c r="O32" s="22">
        <f t="shared" si="7"/>
        <v>2523</v>
      </c>
      <c r="P32" s="21">
        <f t="shared" si="7"/>
        <v>2528</v>
      </c>
      <c r="Q32" s="20">
        <f t="shared" si="7"/>
        <v>2525.5</v>
      </c>
      <c r="R32" s="19">
        <f t="shared" si="7"/>
        <v>2653</v>
      </c>
      <c r="S32" s="18">
        <f t="shared" si="7"/>
        <v>1.3039000000000001</v>
      </c>
      <c r="T32" s="17">
        <f t="shared" si="7"/>
        <v>1.1014999999999999</v>
      </c>
      <c r="U32" s="16">
        <f t="shared" si="7"/>
        <v>139.88999999999999</v>
      </c>
      <c r="V32" s="15">
        <f t="shared" si="7"/>
        <v>2026.74</v>
      </c>
      <c r="W32" s="15">
        <f t="shared" si="7"/>
        <v>2060.71</v>
      </c>
      <c r="X32" s="15">
        <f t="shared" si="7"/>
        <v>2404.8223350253807</v>
      </c>
      <c r="Y32" s="14">
        <f t="shared" si="7"/>
        <v>1.3045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Y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28</v>
      </c>
    </row>
    <row r="6" spans="1:25" ht="13.5" thickBot="1" x14ac:dyDescent="0.25">
      <c r="B6" s="1">
        <v>45537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45537</v>
      </c>
      <c r="C9" s="46">
        <v>2019</v>
      </c>
      <c r="D9" s="45">
        <v>2020</v>
      </c>
      <c r="E9" s="44">
        <f t="shared" ref="E9:E29" si="0">AVERAGE(C9:D9)</f>
        <v>2019.5</v>
      </c>
      <c r="F9" s="46">
        <v>2048</v>
      </c>
      <c r="G9" s="45">
        <v>2050</v>
      </c>
      <c r="H9" s="44">
        <f t="shared" ref="H9:H29" si="1">AVERAGE(F9:G9)</f>
        <v>2049</v>
      </c>
      <c r="I9" s="46">
        <v>2150</v>
      </c>
      <c r="J9" s="45">
        <v>2155</v>
      </c>
      <c r="K9" s="44">
        <f t="shared" ref="K9:K29" si="2">AVERAGE(I9:J9)</f>
        <v>2152.5</v>
      </c>
      <c r="L9" s="46">
        <v>2195</v>
      </c>
      <c r="M9" s="45">
        <v>2200</v>
      </c>
      <c r="N9" s="44">
        <f t="shared" ref="N9:N29" si="3">AVERAGE(L9:M9)</f>
        <v>2197.5</v>
      </c>
      <c r="O9" s="46">
        <v>2215</v>
      </c>
      <c r="P9" s="45">
        <v>2220</v>
      </c>
      <c r="Q9" s="44">
        <f t="shared" ref="Q9:Q29" si="4">AVERAGE(O9:P9)</f>
        <v>2217.5</v>
      </c>
      <c r="R9" s="52">
        <v>2020</v>
      </c>
      <c r="S9" s="51">
        <v>1.3129999999999999</v>
      </c>
      <c r="T9" s="53">
        <v>1.1060000000000001</v>
      </c>
      <c r="U9" s="50">
        <v>147.07</v>
      </c>
      <c r="V9" s="43">
        <v>1538.46</v>
      </c>
      <c r="W9" s="43">
        <v>1560.48</v>
      </c>
      <c r="X9" s="49">
        <f t="shared" ref="X9:X29" si="5">R9/T9</f>
        <v>1826.4014466546112</v>
      </c>
      <c r="Y9" s="48">
        <v>1.3137000000000001</v>
      </c>
    </row>
    <row r="10" spans="1:25" x14ac:dyDescent="0.2">
      <c r="B10" s="47">
        <v>45538</v>
      </c>
      <c r="C10" s="46">
        <v>2004</v>
      </c>
      <c r="D10" s="45">
        <v>2006</v>
      </c>
      <c r="E10" s="44">
        <f t="shared" si="0"/>
        <v>2005</v>
      </c>
      <c r="F10" s="46">
        <v>2042.5</v>
      </c>
      <c r="G10" s="45">
        <v>2043</v>
      </c>
      <c r="H10" s="44">
        <f t="shared" si="1"/>
        <v>2042.75</v>
      </c>
      <c r="I10" s="46">
        <v>2145</v>
      </c>
      <c r="J10" s="45">
        <v>2150</v>
      </c>
      <c r="K10" s="44">
        <f t="shared" si="2"/>
        <v>2147.5</v>
      </c>
      <c r="L10" s="46">
        <v>2190</v>
      </c>
      <c r="M10" s="45">
        <v>2195</v>
      </c>
      <c r="N10" s="44">
        <f t="shared" si="3"/>
        <v>2192.5</v>
      </c>
      <c r="O10" s="46">
        <v>2210</v>
      </c>
      <c r="P10" s="45">
        <v>2215</v>
      </c>
      <c r="Q10" s="44">
        <f t="shared" si="4"/>
        <v>2212.5</v>
      </c>
      <c r="R10" s="52">
        <v>2006</v>
      </c>
      <c r="S10" s="51">
        <v>1.3123</v>
      </c>
      <c r="T10" s="51">
        <v>1.1036999999999999</v>
      </c>
      <c r="U10" s="50">
        <v>146.18</v>
      </c>
      <c r="V10" s="43">
        <v>1528.61</v>
      </c>
      <c r="W10" s="43">
        <v>1556.1</v>
      </c>
      <c r="X10" s="49">
        <f t="shared" si="5"/>
        <v>1817.5228775935491</v>
      </c>
      <c r="Y10" s="48">
        <v>1.3129</v>
      </c>
    </row>
    <row r="11" spans="1:25" x14ac:dyDescent="0.2">
      <c r="B11" s="47">
        <v>45539</v>
      </c>
      <c r="C11" s="46">
        <v>1988</v>
      </c>
      <c r="D11" s="45">
        <v>1989</v>
      </c>
      <c r="E11" s="44">
        <f t="shared" si="0"/>
        <v>1988.5</v>
      </c>
      <c r="F11" s="46">
        <v>2026</v>
      </c>
      <c r="G11" s="45">
        <v>2027</v>
      </c>
      <c r="H11" s="44">
        <f t="shared" si="1"/>
        <v>2026.5</v>
      </c>
      <c r="I11" s="46">
        <v>2128</v>
      </c>
      <c r="J11" s="45">
        <v>2133</v>
      </c>
      <c r="K11" s="44">
        <f t="shared" si="2"/>
        <v>2130.5</v>
      </c>
      <c r="L11" s="46">
        <v>2173</v>
      </c>
      <c r="M11" s="45">
        <v>2178</v>
      </c>
      <c r="N11" s="44">
        <f t="shared" si="3"/>
        <v>2175.5</v>
      </c>
      <c r="O11" s="46">
        <v>2193</v>
      </c>
      <c r="P11" s="45">
        <v>2198</v>
      </c>
      <c r="Q11" s="44">
        <f t="shared" si="4"/>
        <v>2195.5</v>
      </c>
      <c r="R11" s="52">
        <v>1989</v>
      </c>
      <c r="S11" s="51">
        <v>1.3120000000000001</v>
      </c>
      <c r="T11" s="51">
        <v>1.1051</v>
      </c>
      <c r="U11" s="50">
        <v>144.9</v>
      </c>
      <c r="V11" s="43">
        <v>1516.01</v>
      </c>
      <c r="W11" s="43">
        <v>1544.26</v>
      </c>
      <c r="X11" s="49">
        <f t="shared" si="5"/>
        <v>1799.8371188127771</v>
      </c>
      <c r="Y11" s="48">
        <v>1.3126</v>
      </c>
    </row>
    <row r="12" spans="1:25" x14ac:dyDescent="0.2">
      <c r="B12" s="47">
        <v>45540</v>
      </c>
      <c r="C12" s="46">
        <v>1976</v>
      </c>
      <c r="D12" s="45">
        <v>1977</v>
      </c>
      <c r="E12" s="44">
        <f t="shared" si="0"/>
        <v>1976.5</v>
      </c>
      <c r="F12" s="46">
        <v>2014</v>
      </c>
      <c r="G12" s="45">
        <v>2015</v>
      </c>
      <c r="H12" s="44">
        <f t="shared" si="1"/>
        <v>2014.5</v>
      </c>
      <c r="I12" s="46">
        <v>2117</v>
      </c>
      <c r="J12" s="45">
        <v>2122</v>
      </c>
      <c r="K12" s="44">
        <f t="shared" si="2"/>
        <v>2119.5</v>
      </c>
      <c r="L12" s="46">
        <v>2162</v>
      </c>
      <c r="M12" s="45">
        <v>2167</v>
      </c>
      <c r="N12" s="44">
        <f t="shared" si="3"/>
        <v>2164.5</v>
      </c>
      <c r="O12" s="46">
        <v>2182</v>
      </c>
      <c r="P12" s="45">
        <v>2187</v>
      </c>
      <c r="Q12" s="44">
        <f t="shared" si="4"/>
        <v>2184.5</v>
      </c>
      <c r="R12" s="52">
        <v>1977</v>
      </c>
      <c r="S12" s="51">
        <v>1.3160000000000001</v>
      </c>
      <c r="T12" s="51">
        <v>1.1094999999999999</v>
      </c>
      <c r="U12" s="50">
        <v>143.46</v>
      </c>
      <c r="V12" s="43">
        <v>1502.28</v>
      </c>
      <c r="W12" s="43">
        <v>1530.57</v>
      </c>
      <c r="X12" s="49">
        <f t="shared" si="5"/>
        <v>1781.8837314105454</v>
      </c>
      <c r="Y12" s="48">
        <v>1.3165</v>
      </c>
    </row>
    <row r="13" spans="1:25" x14ac:dyDescent="0.2">
      <c r="B13" s="47">
        <v>45541</v>
      </c>
      <c r="C13" s="46">
        <v>1952</v>
      </c>
      <c r="D13" s="45">
        <v>1953</v>
      </c>
      <c r="E13" s="44">
        <f t="shared" si="0"/>
        <v>1952.5</v>
      </c>
      <c r="F13" s="46">
        <v>1992</v>
      </c>
      <c r="G13" s="45">
        <v>1994</v>
      </c>
      <c r="H13" s="44">
        <f t="shared" si="1"/>
        <v>1993</v>
      </c>
      <c r="I13" s="46">
        <v>2095</v>
      </c>
      <c r="J13" s="45">
        <v>2100</v>
      </c>
      <c r="K13" s="44">
        <f t="shared" si="2"/>
        <v>2097.5</v>
      </c>
      <c r="L13" s="46">
        <v>2145</v>
      </c>
      <c r="M13" s="45">
        <v>2150</v>
      </c>
      <c r="N13" s="44">
        <f t="shared" si="3"/>
        <v>2147.5</v>
      </c>
      <c r="O13" s="46">
        <v>2165</v>
      </c>
      <c r="P13" s="45">
        <v>2170</v>
      </c>
      <c r="Q13" s="44">
        <f t="shared" si="4"/>
        <v>2167.5</v>
      </c>
      <c r="R13" s="52">
        <v>1953</v>
      </c>
      <c r="S13" s="51">
        <v>1.3178000000000001</v>
      </c>
      <c r="T13" s="51">
        <v>1.1107</v>
      </c>
      <c r="U13" s="50">
        <v>143.07</v>
      </c>
      <c r="V13" s="43">
        <v>1482.02</v>
      </c>
      <c r="W13" s="43">
        <v>1512.55</v>
      </c>
      <c r="X13" s="49">
        <f t="shared" si="5"/>
        <v>1758.3505897181958</v>
      </c>
      <c r="Y13" s="48">
        <v>1.3183</v>
      </c>
    </row>
    <row r="14" spans="1:25" x14ac:dyDescent="0.2">
      <c r="B14" s="47">
        <v>45544</v>
      </c>
      <c r="C14" s="46">
        <v>1914</v>
      </c>
      <c r="D14" s="45">
        <v>1915</v>
      </c>
      <c r="E14" s="44">
        <f t="shared" si="0"/>
        <v>1914.5</v>
      </c>
      <c r="F14" s="46">
        <v>1952.5</v>
      </c>
      <c r="G14" s="45">
        <v>1953.5</v>
      </c>
      <c r="H14" s="44">
        <f t="shared" si="1"/>
        <v>1953</v>
      </c>
      <c r="I14" s="46">
        <v>2047</v>
      </c>
      <c r="J14" s="45">
        <v>2052</v>
      </c>
      <c r="K14" s="44">
        <f t="shared" si="2"/>
        <v>2049.5</v>
      </c>
      <c r="L14" s="46">
        <v>2088</v>
      </c>
      <c r="M14" s="45">
        <v>2093</v>
      </c>
      <c r="N14" s="44">
        <f t="shared" si="3"/>
        <v>2090.5</v>
      </c>
      <c r="O14" s="46">
        <v>2108</v>
      </c>
      <c r="P14" s="45">
        <v>2113</v>
      </c>
      <c r="Q14" s="44">
        <f t="shared" si="4"/>
        <v>2110.5</v>
      </c>
      <c r="R14" s="52">
        <v>1915</v>
      </c>
      <c r="S14" s="51">
        <v>1.3088</v>
      </c>
      <c r="T14" s="51">
        <v>1.1045</v>
      </c>
      <c r="U14" s="50">
        <v>143.61000000000001</v>
      </c>
      <c r="V14" s="43">
        <v>1463.17</v>
      </c>
      <c r="W14" s="43">
        <v>1492.02</v>
      </c>
      <c r="X14" s="49">
        <f t="shared" si="5"/>
        <v>1733.8162064282481</v>
      </c>
      <c r="Y14" s="48">
        <v>1.3092999999999999</v>
      </c>
    </row>
    <row r="15" spans="1:25" x14ac:dyDescent="0.2">
      <c r="B15" s="47">
        <v>45545</v>
      </c>
      <c r="C15" s="46">
        <v>1911</v>
      </c>
      <c r="D15" s="45">
        <v>1912</v>
      </c>
      <c r="E15" s="44">
        <f t="shared" si="0"/>
        <v>1911.5</v>
      </c>
      <c r="F15" s="46">
        <v>1955</v>
      </c>
      <c r="G15" s="45">
        <v>1957</v>
      </c>
      <c r="H15" s="44">
        <f t="shared" si="1"/>
        <v>1956</v>
      </c>
      <c r="I15" s="46">
        <v>2048</v>
      </c>
      <c r="J15" s="45">
        <v>2053</v>
      </c>
      <c r="K15" s="44">
        <f t="shared" si="2"/>
        <v>2050.5</v>
      </c>
      <c r="L15" s="46">
        <v>2090</v>
      </c>
      <c r="M15" s="45">
        <v>2095</v>
      </c>
      <c r="N15" s="44">
        <f t="shared" si="3"/>
        <v>2092.5</v>
      </c>
      <c r="O15" s="46">
        <v>2110</v>
      </c>
      <c r="P15" s="45">
        <v>2115</v>
      </c>
      <c r="Q15" s="44">
        <f t="shared" si="4"/>
        <v>2112.5</v>
      </c>
      <c r="R15" s="52">
        <v>1912</v>
      </c>
      <c r="S15" s="51">
        <v>1.3089999999999999</v>
      </c>
      <c r="T15" s="51">
        <v>1.1032</v>
      </c>
      <c r="U15" s="50">
        <v>143.13</v>
      </c>
      <c r="V15" s="43">
        <v>1460.66</v>
      </c>
      <c r="W15" s="43">
        <v>1494.46</v>
      </c>
      <c r="X15" s="49">
        <f t="shared" si="5"/>
        <v>1733.1399564902104</v>
      </c>
      <c r="Y15" s="48">
        <v>1.3095000000000001</v>
      </c>
    </row>
    <row r="16" spans="1:25" x14ac:dyDescent="0.2">
      <c r="B16" s="47">
        <v>45546</v>
      </c>
      <c r="C16" s="46">
        <v>1958</v>
      </c>
      <c r="D16" s="45">
        <v>1960</v>
      </c>
      <c r="E16" s="44">
        <f t="shared" si="0"/>
        <v>1959</v>
      </c>
      <c r="F16" s="46">
        <v>1995.5</v>
      </c>
      <c r="G16" s="45">
        <v>1996.5</v>
      </c>
      <c r="H16" s="44">
        <f t="shared" si="1"/>
        <v>1996</v>
      </c>
      <c r="I16" s="46">
        <v>2085</v>
      </c>
      <c r="J16" s="45">
        <v>2090</v>
      </c>
      <c r="K16" s="44">
        <f t="shared" si="2"/>
        <v>2087.5</v>
      </c>
      <c r="L16" s="46">
        <v>2128</v>
      </c>
      <c r="M16" s="45">
        <v>2133</v>
      </c>
      <c r="N16" s="44">
        <f t="shared" si="3"/>
        <v>2130.5</v>
      </c>
      <c r="O16" s="46">
        <v>2148</v>
      </c>
      <c r="P16" s="45">
        <v>2153</v>
      </c>
      <c r="Q16" s="44">
        <f t="shared" si="4"/>
        <v>2150.5</v>
      </c>
      <c r="R16" s="52">
        <v>1960</v>
      </c>
      <c r="S16" s="51">
        <v>1.3091999999999999</v>
      </c>
      <c r="T16" s="51">
        <v>1.1044</v>
      </c>
      <c r="U16" s="50">
        <v>141.69999999999999</v>
      </c>
      <c r="V16" s="43">
        <v>1497.1</v>
      </c>
      <c r="W16" s="43">
        <v>1524.39</v>
      </c>
      <c r="X16" s="49">
        <f t="shared" si="5"/>
        <v>1774.7193045997826</v>
      </c>
      <c r="Y16" s="48">
        <v>1.3097000000000001</v>
      </c>
    </row>
    <row r="17" spans="2:25" x14ac:dyDescent="0.2">
      <c r="B17" s="47">
        <v>45547</v>
      </c>
      <c r="C17" s="46">
        <v>1997</v>
      </c>
      <c r="D17" s="45">
        <v>1998</v>
      </c>
      <c r="E17" s="44">
        <f t="shared" si="0"/>
        <v>1997.5</v>
      </c>
      <c r="F17" s="46">
        <v>2029</v>
      </c>
      <c r="G17" s="45">
        <v>2031</v>
      </c>
      <c r="H17" s="44">
        <f t="shared" si="1"/>
        <v>2030</v>
      </c>
      <c r="I17" s="46">
        <v>2123</v>
      </c>
      <c r="J17" s="45">
        <v>2128</v>
      </c>
      <c r="K17" s="44">
        <f t="shared" si="2"/>
        <v>2125.5</v>
      </c>
      <c r="L17" s="46">
        <v>2165</v>
      </c>
      <c r="M17" s="45">
        <v>2170</v>
      </c>
      <c r="N17" s="44">
        <f t="shared" si="3"/>
        <v>2167.5</v>
      </c>
      <c r="O17" s="46">
        <v>2185</v>
      </c>
      <c r="P17" s="45">
        <v>2190</v>
      </c>
      <c r="Q17" s="44">
        <f t="shared" si="4"/>
        <v>2187.5</v>
      </c>
      <c r="R17" s="52">
        <v>1998</v>
      </c>
      <c r="S17" s="51">
        <v>1.3039000000000001</v>
      </c>
      <c r="T17" s="51">
        <v>1.1014999999999999</v>
      </c>
      <c r="U17" s="50">
        <v>142.57</v>
      </c>
      <c r="V17" s="43">
        <v>1532.33</v>
      </c>
      <c r="W17" s="43">
        <v>1556.92</v>
      </c>
      <c r="X17" s="49">
        <f t="shared" si="5"/>
        <v>1813.8901497957331</v>
      </c>
      <c r="Y17" s="48">
        <v>1.3045</v>
      </c>
    </row>
    <row r="18" spans="2:25" x14ac:dyDescent="0.2">
      <c r="B18" s="47">
        <v>45548</v>
      </c>
      <c r="C18" s="46">
        <v>1990</v>
      </c>
      <c r="D18" s="45">
        <v>1991</v>
      </c>
      <c r="E18" s="44">
        <f t="shared" si="0"/>
        <v>1990.5</v>
      </c>
      <c r="F18" s="46">
        <v>2012</v>
      </c>
      <c r="G18" s="45">
        <v>2013</v>
      </c>
      <c r="H18" s="44">
        <f t="shared" si="1"/>
        <v>2012.5</v>
      </c>
      <c r="I18" s="46">
        <v>2103</v>
      </c>
      <c r="J18" s="45">
        <v>2108</v>
      </c>
      <c r="K18" s="44">
        <f t="shared" si="2"/>
        <v>2105.5</v>
      </c>
      <c r="L18" s="46">
        <v>2145</v>
      </c>
      <c r="M18" s="45">
        <v>2150</v>
      </c>
      <c r="N18" s="44">
        <f t="shared" si="3"/>
        <v>2147.5</v>
      </c>
      <c r="O18" s="46">
        <v>2165</v>
      </c>
      <c r="P18" s="45">
        <v>2170</v>
      </c>
      <c r="Q18" s="44">
        <f t="shared" si="4"/>
        <v>2167.5</v>
      </c>
      <c r="R18" s="52">
        <v>1991</v>
      </c>
      <c r="S18" s="51">
        <v>1.3123</v>
      </c>
      <c r="T18" s="51">
        <v>1.1085</v>
      </c>
      <c r="U18" s="50">
        <v>140.84</v>
      </c>
      <c r="V18" s="43">
        <v>1517.18</v>
      </c>
      <c r="W18" s="43">
        <v>1533.48</v>
      </c>
      <c r="X18" s="49">
        <f t="shared" si="5"/>
        <v>1796.1208840775823</v>
      </c>
      <c r="Y18" s="48">
        <v>1.3127</v>
      </c>
    </row>
    <row r="19" spans="2:25" x14ac:dyDescent="0.2">
      <c r="B19" s="47">
        <v>45551</v>
      </c>
      <c r="C19" s="46">
        <v>2018</v>
      </c>
      <c r="D19" s="45">
        <v>2019</v>
      </c>
      <c r="E19" s="44">
        <f t="shared" si="0"/>
        <v>2018.5</v>
      </c>
      <c r="F19" s="46">
        <v>2054</v>
      </c>
      <c r="G19" s="45">
        <v>2056</v>
      </c>
      <c r="H19" s="44">
        <f t="shared" si="1"/>
        <v>2055</v>
      </c>
      <c r="I19" s="46">
        <v>2143</v>
      </c>
      <c r="J19" s="45">
        <v>2148</v>
      </c>
      <c r="K19" s="44">
        <f t="shared" si="2"/>
        <v>2145.5</v>
      </c>
      <c r="L19" s="46">
        <v>2185</v>
      </c>
      <c r="M19" s="45">
        <v>2190</v>
      </c>
      <c r="N19" s="44">
        <f t="shared" si="3"/>
        <v>2187.5</v>
      </c>
      <c r="O19" s="46">
        <v>2205</v>
      </c>
      <c r="P19" s="45">
        <v>2210</v>
      </c>
      <c r="Q19" s="44">
        <f t="shared" si="4"/>
        <v>2207.5</v>
      </c>
      <c r="R19" s="52">
        <v>2019</v>
      </c>
      <c r="S19" s="51">
        <v>1.3201000000000001</v>
      </c>
      <c r="T19" s="51">
        <v>1.1124000000000001</v>
      </c>
      <c r="U19" s="50">
        <v>139.88999999999999</v>
      </c>
      <c r="V19" s="43">
        <v>1529.43</v>
      </c>
      <c r="W19" s="43">
        <v>1557.1</v>
      </c>
      <c r="X19" s="49">
        <f t="shared" si="5"/>
        <v>1814.9946062567421</v>
      </c>
      <c r="Y19" s="48">
        <v>1.3204</v>
      </c>
    </row>
    <row r="20" spans="2:25" x14ac:dyDescent="0.2">
      <c r="B20" s="47">
        <v>45552</v>
      </c>
      <c r="C20" s="46">
        <v>1981</v>
      </c>
      <c r="D20" s="45">
        <v>1983</v>
      </c>
      <c r="E20" s="44">
        <f t="shared" si="0"/>
        <v>1982</v>
      </c>
      <c r="F20" s="46">
        <v>2019</v>
      </c>
      <c r="G20" s="45">
        <v>2020</v>
      </c>
      <c r="H20" s="44">
        <f t="shared" si="1"/>
        <v>2019.5</v>
      </c>
      <c r="I20" s="46">
        <v>2117</v>
      </c>
      <c r="J20" s="45">
        <v>2122</v>
      </c>
      <c r="K20" s="44">
        <f t="shared" si="2"/>
        <v>2119.5</v>
      </c>
      <c r="L20" s="46">
        <v>2157</v>
      </c>
      <c r="M20" s="45">
        <v>2162</v>
      </c>
      <c r="N20" s="44">
        <f t="shared" si="3"/>
        <v>2159.5</v>
      </c>
      <c r="O20" s="46">
        <v>2177</v>
      </c>
      <c r="P20" s="45">
        <v>2182</v>
      </c>
      <c r="Q20" s="44">
        <f t="shared" si="4"/>
        <v>2179.5</v>
      </c>
      <c r="R20" s="52">
        <v>1983</v>
      </c>
      <c r="S20" s="51">
        <v>1.3221000000000001</v>
      </c>
      <c r="T20" s="51">
        <v>1.1138999999999999</v>
      </c>
      <c r="U20" s="50">
        <v>140.61000000000001</v>
      </c>
      <c r="V20" s="43">
        <v>1499.89</v>
      </c>
      <c r="W20" s="43">
        <v>1527.53</v>
      </c>
      <c r="X20" s="49">
        <f t="shared" si="5"/>
        <v>1780.2316186372207</v>
      </c>
      <c r="Y20" s="48">
        <v>1.3224</v>
      </c>
    </row>
    <row r="21" spans="2:25" x14ac:dyDescent="0.2">
      <c r="B21" s="47">
        <v>45553</v>
      </c>
      <c r="C21" s="46">
        <v>1996.5</v>
      </c>
      <c r="D21" s="45">
        <v>1997.5</v>
      </c>
      <c r="E21" s="44">
        <f t="shared" si="0"/>
        <v>1997</v>
      </c>
      <c r="F21" s="46">
        <v>2034</v>
      </c>
      <c r="G21" s="45">
        <v>2036</v>
      </c>
      <c r="H21" s="44">
        <f t="shared" si="1"/>
        <v>2035</v>
      </c>
      <c r="I21" s="46">
        <v>2132</v>
      </c>
      <c r="J21" s="45">
        <v>2137</v>
      </c>
      <c r="K21" s="44">
        <f t="shared" si="2"/>
        <v>2134.5</v>
      </c>
      <c r="L21" s="46">
        <v>2170</v>
      </c>
      <c r="M21" s="45">
        <v>2175</v>
      </c>
      <c r="N21" s="44">
        <f t="shared" si="3"/>
        <v>2172.5</v>
      </c>
      <c r="O21" s="46">
        <v>2190</v>
      </c>
      <c r="P21" s="45">
        <v>2195</v>
      </c>
      <c r="Q21" s="44">
        <f t="shared" si="4"/>
        <v>2192.5</v>
      </c>
      <c r="R21" s="52">
        <v>1997.5</v>
      </c>
      <c r="S21" s="51">
        <v>1.3210999999999999</v>
      </c>
      <c r="T21" s="51">
        <v>1.1125</v>
      </c>
      <c r="U21" s="50">
        <v>141.85</v>
      </c>
      <c r="V21" s="43">
        <v>1512</v>
      </c>
      <c r="W21" s="43">
        <v>1540.91</v>
      </c>
      <c r="X21" s="49">
        <f t="shared" si="5"/>
        <v>1795.5056179775281</v>
      </c>
      <c r="Y21" s="48">
        <v>1.3212999999999999</v>
      </c>
    </row>
    <row r="22" spans="2:25" x14ac:dyDescent="0.2">
      <c r="B22" s="47">
        <v>45554</v>
      </c>
      <c r="C22" s="46">
        <v>2045</v>
      </c>
      <c r="D22" s="45">
        <v>2046</v>
      </c>
      <c r="E22" s="44">
        <f t="shared" si="0"/>
        <v>2045.5</v>
      </c>
      <c r="F22" s="46">
        <v>2070</v>
      </c>
      <c r="G22" s="45">
        <v>2072</v>
      </c>
      <c r="H22" s="44">
        <f t="shared" si="1"/>
        <v>2071</v>
      </c>
      <c r="I22" s="46">
        <v>2163</v>
      </c>
      <c r="J22" s="45">
        <v>2168</v>
      </c>
      <c r="K22" s="44">
        <f t="shared" si="2"/>
        <v>2165.5</v>
      </c>
      <c r="L22" s="46">
        <v>2203</v>
      </c>
      <c r="M22" s="45">
        <v>2208</v>
      </c>
      <c r="N22" s="44">
        <f t="shared" si="3"/>
        <v>2205.5</v>
      </c>
      <c r="O22" s="46">
        <v>2223</v>
      </c>
      <c r="P22" s="45">
        <v>2228</v>
      </c>
      <c r="Q22" s="44">
        <f t="shared" si="4"/>
        <v>2225.5</v>
      </c>
      <c r="R22" s="52">
        <v>2046</v>
      </c>
      <c r="S22" s="51">
        <v>1.3286</v>
      </c>
      <c r="T22" s="51">
        <v>1.1158999999999999</v>
      </c>
      <c r="U22" s="50">
        <v>142.93</v>
      </c>
      <c r="V22" s="43">
        <v>1539.97</v>
      </c>
      <c r="W22" s="43">
        <v>1559.77</v>
      </c>
      <c r="X22" s="49">
        <f t="shared" si="5"/>
        <v>1833.4976252352362</v>
      </c>
      <c r="Y22" s="48">
        <v>1.3284</v>
      </c>
    </row>
    <row r="23" spans="2:25" x14ac:dyDescent="0.2">
      <c r="B23" s="47">
        <v>45555</v>
      </c>
      <c r="C23" s="46">
        <v>2032</v>
      </c>
      <c r="D23" s="45">
        <v>2033</v>
      </c>
      <c r="E23" s="44">
        <f t="shared" si="0"/>
        <v>2032.5</v>
      </c>
      <c r="F23" s="46">
        <v>2076</v>
      </c>
      <c r="G23" s="45">
        <v>2078</v>
      </c>
      <c r="H23" s="44">
        <f t="shared" si="1"/>
        <v>2077</v>
      </c>
      <c r="I23" s="46">
        <v>2170</v>
      </c>
      <c r="J23" s="45">
        <v>2175</v>
      </c>
      <c r="K23" s="44">
        <f t="shared" si="2"/>
        <v>2172.5</v>
      </c>
      <c r="L23" s="46">
        <v>2210</v>
      </c>
      <c r="M23" s="45">
        <v>2215</v>
      </c>
      <c r="N23" s="44">
        <f t="shared" si="3"/>
        <v>2212.5</v>
      </c>
      <c r="O23" s="46">
        <v>2230</v>
      </c>
      <c r="P23" s="45">
        <v>2235</v>
      </c>
      <c r="Q23" s="44">
        <f t="shared" si="4"/>
        <v>2232.5</v>
      </c>
      <c r="R23" s="52">
        <v>2033</v>
      </c>
      <c r="S23" s="51">
        <v>1.33</v>
      </c>
      <c r="T23" s="51">
        <v>1.1161000000000001</v>
      </c>
      <c r="U23" s="50">
        <v>144.21</v>
      </c>
      <c r="V23" s="43">
        <v>1528.57</v>
      </c>
      <c r="W23" s="43">
        <v>1562.41</v>
      </c>
      <c r="X23" s="49">
        <f t="shared" si="5"/>
        <v>1821.5213690529522</v>
      </c>
      <c r="Y23" s="48">
        <v>1.33</v>
      </c>
    </row>
    <row r="24" spans="2:25" x14ac:dyDescent="0.2">
      <c r="B24" s="47">
        <v>45558</v>
      </c>
      <c r="C24" s="46">
        <v>2010.5</v>
      </c>
      <c r="D24" s="45">
        <v>2011.5</v>
      </c>
      <c r="E24" s="44">
        <f t="shared" si="0"/>
        <v>2011</v>
      </c>
      <c r="F24" s="46">
        <v>2050</v>
      </c>
      <c r="G24" s="45">
        <v>2052</v>
      </c>
      <c r="H24" s="44">
        <f t="shared" si="1"/>
        <v>2051</v>
      </c>
      <c r="I24" s="46">
        <v>2145</v>
      </c>
      <c r="J24" s="45">
        <v>2150</v>
      </c>
      <c r="K24" s="44">
        <f t="shared" si="2"/>
        <v>2147.5</v>
      </c>
      <c r="L24" s="46">
        <v>2185</v>
      </c>
      <c r="M24" s="45">
        <v>2190</v>
      </c>
      <c r="N24" s="44">
        <f t="shared" si="3"/>
        <v>2187.5</v>
      </c>
      <c r="O24" s="46">
        <v>2205</v>
      </c>
      <c r="P24" s="45">
        <v>2210</v>
      </c>
      <c r="Q24" s="44">
        <f t="shared" si="4"/>
        <v>2207.5</v>
      </c>
      <c r="R24" s="52">
        <v>2011.5</v>
      </c>
      <c r="S24" s="51">
        <v>1.3312999999999999</v>
      </c>
      <c r="T24" s="51">
        <v>1.1120000000000001</v>
      </c>
      <c r="U24" s="50">
        <v>143.62</v>
      </c>
      <c r="V24" s="43">
        <v>1510.93</v>
      </c>
      <c r="W24" s="43">
        <v>1541.81</v>
      </c>
      <c r="X24" s="49">
        <f t="shared" si="5"/>
        <v>1808.9028776978416</v>
      </c>
      <c r="Y24" s="48">
        <v>1.3309</v>
      </c>
    </row>
    <row r="25" spans="2:25" x14ac:dyDescent="0.2">
      <c r="B25" s="47">
        <v>45559</v>
      </c>
      <c r="C25" s="46">
        <v>2048</v>
      </c>
      <c r="D25" s="45">
        <v>2050</v>
      </c>
      <c r="E25" s="44">
        <f t="shared" si="0"/>
        <v>2049</v>
      </c>
      <c r="F25" s="46">
        <v>2090</v>
      </c>
      <c r="G25" s="45">
        <v>2092</v>
      </c>
      <c r="H25" s="44">
        <f t="shared" si="1"/>
        <v>2091</v>
      </c>
      <c r="I25" s="46">
        <v>2187</v>
      </c>
      <c r="J25" s="45">
        <v>2192</v>
      </c>
      <c r="K25" s="44">
        <f t="shared" si="2"/>
        <v>2189.5</v>
      </c>
      <c r="L25" s="46">
        <v>2225</v>
      </c>
      <c r="M25" s="45">
        <v>2230</v>
      </c>
      <c r="N25" s="44">
        <f t="shared" si="3"/>
        <v>2227.5</v>
      </c>
      <c r="O25" s="46">
        <v>2245</v>
      </c>
      <c r="P25" s="45">
        <v>2250</v>
      </c>
      <c r="Q25" s="44">
        <f t="shared" si="4"/>
        <v>2247.5</v>
      </c>
      <c r="R25" s="52">
        <v>2050</v>
      </c>
      <c r="S25" s="51">
        <v>1.3371</v>
      </c>
      <c r="T25" s="51">
        <v>1.113</v>
      </c>
      <c r="U25" s="50">
        <v>143.99</v>
      </c>
      <c r="V25" s="43">
        <v>1533.17</v>
      </c>
      <c r="W25" s="43">
        <v>1565.05</v>
      </c>
      <c r="X25" s="49">
        <f t="shared" si="5"/>
        <v>1841.8688230008986</v>
      </c>
      <c r="Y25" s="48">
        <v>1.3367</v>
      </c>
    </row>
    <row r="26" spans="2:25" x14ac:dyDescent="0.2">
      <c r="B26" s="47">
        <v>45560</v>
      </c>
      <c r="C26" s="46">
        <v>2043</v>
      </c>
      <c r="D26" s="45">
        <v>2044</v>
      </c>
      <c r="E26" s="44">
        <f t="shared" si="0"/>
        <v>2043.5</v>
      </c>
      <c r="F26" s="46">
        <v>2085</v>
      </c>
      <c r="G26" s="45">
        <v>2086</v>
      </c>
      <c r="H26" s="44">
        <f t="shared" si="1"/>
        <v>2085.5</v>
      </c>
      <c r="I26" s="46">
        <v>2188</v>
      </c>
      <c r="J26" s="45">
        <v>2193</v>
      </c>
      <c r="K26" s="44">
        <f t="shared" si="2"/>
        <v>2190.5</v>
      </c>
      <c r="L26" s="46">
        <v>2230</v>
      </c>
      <c r="M26" s="45">
        <v>2235</v>
      </c>
      <c r="N26" s="44">
        <f t="shared" si="3"/>
        <v>2232.5</v>
      </c>
      <c r="O26" s="46">
        <v>2250</v>
      </c>
      <c r="P26" s="45">
        <v>2255</v>
      </c>
      <c r="Q26" s="44">
        <f t="shared" si="4"/>
        <v>2252.5</v>
      </c>
      <c r="R26" s="52">
        <v>2044</v>
      </c>
      <c r="S26" s="51">
        <v>1.3375999999999999</v>
      </c>
      <c r="T26" s="51">
        <v>1.1194999999999999</v>
      </c>
      <c r="U26" s="50">
        <v>144.31</v>
      </c>
      <c r="V26" s="43">
        <v>1528.11</v>
      </c>
      <c r="W26" s="43">
        <v>1559.98</v>
      </c>
      <c r="X26" s="49">
        <f t="shared" si="5"/>
        <v>1825.8150960250114</v>
      </c>
      <c r="Y26" s="48">
        <v>1.3371999999999999</v>
      </c>
    </row>
    <row r="27" spans="2:25" x14ac:dyDescent="0.2">
      <c r="B27" s="47">
        <v>45561</v>
      </c>
      <c r="C27" s="46">
        <v>2099</v>
      </c>
      <c r="D27" s="45">
        <v>2101</v>
      </c>
      <c r="E27" s="44">
        <f t="shared" si="0"/>
        <v>2100</v>
      </c>
      <c r="F27" s="46">
        <v>2136</v>
      </c>
      <c r="G27" s="45">
        <v>2138</v>
      </c>
      <c r="H27" s="44">
        <f t="shared" si="1"/>
        <v>2137</v>
      </c>
      <c r="I27" s="46">
        <v>2243</v>
      </c>
      <c r="J27" s="45">
        <v>2248</v>
      </c>
      <c r="K27" s="44">
        <f t="shared" si="2"/>
        <v>2245.5</v>
      </c>
      <c r="L27" s="46">
        <v>2288</v>
      </c>
      <c r="M27" s="45">
        <v>2293</v>
      </c>
      <c r="N27" s="44">
        <f t="shared" si="3"/>
        <v>2290.5</v>
      </c>
      <c r="O27" s="46">
        <v>2308</v>
      </c>
      <c r="P27" s="45">
        <v>2313</v>
      </c>
      <c r="Q27" s="44">
        <f t="shared" si="4"/>
        <v>2310.5</v>
      </c>
      <c r="R27" s="52">
        <v>2101</v>
      </c>
      <c r="S27" s="51">
        <v>1.3374999999999999</v>
      </c>
      <c r="T27" s="51">
        <v>1.1154999999999999</v>
      </c>
      <c r="U27" s="50">
        <v>144.16999999999999</v>
      </c>
      <c r="V27" s="43">
        <v>1570.84</v>
      </c>
      <c r="W27" s="43">
        <v>1599.1</v>
      </c>
      <c r="X27" s="49">
        <f t="shared" si="5"/>
        <v>1883.4603316898254</v>
      </c>
      <c r="Y27" s="48">
        <v>1.337</v>
      </c>
    </row>
    <row r="28" spans="2:25" x14ac:dyDescent="0.2">
      <c r="B28" s="47">
        <v>45562</v>
      </c>
      <c r="C28" s="46">
        <v>2076</v>
      </c>
      <c r="D28" s="45">
        <v>2078</v>
      </c>
      <c r="E28" s="44">
        <f t="shared" si="0"/>
        <v>2077</v>
      </c>
      <c r="F28" s="46">
        <v>2123</v>
      </c>
      <c r="G28" s="45">
        <v>2123.5</v>
      </c>
      <c r="H28" s="44">
        <f t="shared" si="1"/>
        <v>2123.25</v>
      </c>
      <c r="I28" s="46">
        <v>2233</v>
      </c>
      <c r="J28" s="45">
        <v>2238</v>
      </c>
      <c r="K28" s="44">
        <f t="shared" si="2"/>
        <v>2235.5</v>
      </c>
      <c r="L28" s="46">
        <v>2278</v>
      </c>
      <c r="M28" s="45">
        <v>2283</v>
      </c>
      <c r="N28" s="44">
        <f t="shared" si="3"/>
        <v>2280.5</v>
      </c>
      <c r="O28" s="46">
        <v>2298</v>
      </c>
      <c r="P28" s="45">
        <v>2303</v>
      </c>
      <c r="Q28" s="44">
        <f t="shared" si="4"/>
        <v>2300.5</v>
      </c>
      <c r="R28" s="52">
        <v>2078</v>
      </c>
      <c r="S28" s="51">
        <v>1.3389</v>
      </c>
      <c r="T28" s="51">
        <v>1.1163000000000001</v>
      </c>
      <c r="U28" s="50">
        <v>143.11000000000001</v>
      </c>
      <c r="V28" s="43">
        <v>1552.02</v>
      </c>
      <c r="W28" s="43">
        <v>1586.6</v>
      </c>
      <c r="X28" s="49">
        <f t="shared" si="5"/>
        <v>1861.5067634148525</v>
      </c>
      <c r="Y28" s="48">
        <v>1.3384</v>
      </c>
    </row>
    <row r="29" spans="2:25" x14ac:dyDescent="0.2">
      <c r="B29" s="47">
        <v>45565</v>
      </c>
      <c r="C29" s="46">
        <v>2070</v>
      </c>
      <c r="D29" s="45">
        <v>2070.5</v>
      </c>
      <c r="E29" s="44">
        <f t="shared" si="0"/>
        <v>2070.25</v>
      </c>
      <c r="F29" s="46">
        <v>2116.5</v>
      </c>
      <c r="G29" s="45">
        <v>2117</v>
      </c>
      <c r="H29" s="44">
        <f t="shared" si="1"/>
        <v>2116.75</v>
      </c>
      <c r="I29" s="46">
        <v>2230</v>
      </c>
      <c r="J29" s="45">
        <v>2235</v>
      </c>
      <c r="K29" s="44">
        <f t="shared" si="2"/>
        <v>2232.5</v>
      </c>
      <c r="L29" s="46">
        <v>2285</v>
      </c>
      <c r="M29" s="45">
        <v>2290</v>
      </c>
      <c r="N29" s="44">
        <f t="shared" si="3"/>
        <v>2287.5</v>
      </c>
      <c r="O29" s="46">
        <v>2305</v>
      </c>
      <c r="P29" s="45">
        <v>2310</v>
      </c>
      <c r="Q29" s="44">
        <f t="shared" si="4"/>
        <v>2307.5</v>
      </c>
      <c r="R29" s="52">
        <v>2070.5</v>
      </c>
      <c r="S29" s="51">
        <v>1.3403</v>
      </c>
      <c r="T29" s="51">
        <v>1.1197999999999999</v>
      </c>
      <c r="U29" s="50">
        <v>142.57</v>
      </c>
      <c r="V29" s="43">
        <v>1544.8</v>
      </c>
      <c r="W29" s="43">
        <v>1579.97</v>
      </c>
      <c r="X29" s="49">
        <f t="shared" si="5"/>
        <v>1848.9908912305771</v>
      </c>
      <c r="Y29" s="48">
        <v>1.3399000000000001</v>
      </c>
    </row>
    <row r="30" spans="2:25" s="10" customFormat="1" x14ac:dyDescent="0.2">
      <c r="B30" s="42" t="s">
        <v>11</v>
      </c>
      <c r="C30" s="41">
        <f>ROUND(AVERAGE(C9:C29),2)</f>
        <v>2006.1</v>
      </c>
      <c r="D30" s="40">
        <f>ROUND(AVERAGE(D9:D29),2)</f>
        <v>2007.36</v>
      </c>
      <c r="E30" s="39">
        <f>ROUND(AVERAGE(C30:D30),2)</f>
        <v>2006.73</v>
      </c>
      <c r="F30" s="41">
        <f>ROUND(AVERAGE(F9:F29),2)</f>
        <v>2043.81</v>
      </c>
      <c r="G30" s="40">
        <f>ROUND(AVERAGE(G9:G29),2)</f>
        <v>2045.26</v>
      </c>
      <c r="H30" s="39">
        <f>ROUND(AVERAGE(F30:G30),2)</f>
        <v>2044.54</v>
      </c>
      <c r="I30" s="41">
        <f>ROUND(AVERAGE(I9:I29),2)</f>
        <v>2142.48</v>
      </c>
      <c r="J30" s="40">
        <f>ROUND(AVERAGE(J9:J29),2)</f>
        <v>2147.48</v>
      </c>
      <c r="K30" s="39">
        <f>ROUND(AVERAGE(I30:J30),2)</f>
        <v>2144.98</v>
      </c>
      <c r="L30" s="41">
        <f>ROUND(AVERAGE(L9:L29),2)</f>
        <v>2185.5700000000002</v>
      </c>
      <c r="M30" s="40">
        <f>ROUND(AVERAGE(M9:M29),2)</f>
        <v>2190.5700000000002</v>
      </c>
      <c r="N30" s="39">
        <f>ROUND(AVERAGE(L30:M30),2)</f>
        <v>2188.0700000000002</v>
      </c>
      <c r="O30" s="41">
        <f>ROUND(AVERAGE(O9:O29),2)</f>
        <v>2205.5700000000002</v>
      </c>
      <c r="P30" s="40">
        <f>ROUND(AVERAGE(P9:P29),2)</f>
        <v>2210.5700000000002</v>
      </c>
      <c r="Q30" s="39">
        <f>ROUND(AVERAGE(O30:P30),2)</f>
        <v>2208.0700000000002</v>
      </c>
      <c r="R30" s="38">
        <f>ROUND(AVERAGE(R9:R29),2)</f>
        <v>2007.36</v>
      </c>
      <c r="S30" s="37">
        <f>ROUND(AVERAGE(S9:S29),4)</f>
        <v>1.3219000000000001</v>
      </c>
      <c r="T30" s="36">
        <f>ROUND(AVERAGE(T9:T29),4)</f>
        <v>1.1107</v>
      </c>
      <c r="U30" s="175">
        <f>ROUND(AVERAGE(U9:U29),2)</f>
        <v>143.22999999999999</v>
      </c>
      <c r="V30" s="35">
        <f>AVERAGE(V9:V29)</f>
        <v>1518.4547619047619</v>
      </c>
      <c r="W30" s="35">
        <f>AVERAGE(W9:W29)</f>
        <v>1546.9266666666665</v>
      </c>
      <c r="X30" s="35">
        <f>AVERAGE(X9:X29)</f>
        <v>1807.2370421809485</v>
      </c>
      <c r="Y30" s="34">
        <f>AVERAGE(Y9:Y29)</f>
        <v>1.3220142857142856</v>
      </c>
    </row>
    <row r="31" spans="2:25" s="5" customFormat="1" x14ac:dyDescent="0.2">
      <c r="B31" s="33" t="s">
        <v>12</v>
      </c>
      <c r="C31" s="32">
        <f t="shared" ref="C31:Y31" si="6">MAX(C9:C29)</f>
        <v>2099</v>
      </c>
      <c r="D31" s="31">
        <f t="shared" si="6"/>
        <v>2101</v>
      </c>
      <c r="E31" s="30">
        <f t="shared" si="6"/>
        <v>2100</v>
      </c>
      <c r="F31" s="32">
        <f t="shared" si="6"/>
        <v>2136</v>
      </c>
      <c r="G31" s="31">
        <f t="shared" si="6"/>
        <v>2138</v>
      </c>
      <c r="H31" s="30">
        <f t="shared" si="6"/>
        <v>2137</v>
      </c>
      <c r="I31" s="32">
        <f t="shared" si="6"/>
        <v>2243</v>
      </c>
      <c r="J31" s="31">
        <f t="shared" si="6"/>
        <v>2248</v>
      </c>
      <c r="K31" s="30">
        <f t="shared" si="6"/>
        <v>2245.5</v>
      </c>
      <c r="L31" s="32">
        <f t="shared" si="6"/>
        <v>2288</v>
      </c>
      <c r="M31" s="31">
        <f t="shared" si="6"/>
        <v>2293</v>
      </c>
      <c r="N31" s="30">
        <f t="shared" si="6"/>
        <v>2290.5</v>
      </c>
      <c r="O31" s="32">
        <f t="shared" si="6"/>
        <v>2308</v>
      </c>
      <c r="P31" s="31">
        <f t="shared" si="6"/>
        <v>2313</v>
      </c>
      <c r="Q31" s="30">
        <f t="shared" si="6"/>
        <v>2310.5</v>
      </c>
      <c r="R31" s="29">
        <f t="shared" si="6"/>
        <v>2101</v>
      </c>
      <c r="S31" s="28">
        <f t="shared" si="6"/>
        <v>1.3403</v>
      </c>
      <c r="T31" s="27">
        <f t="shared" si="6"/>
        <v>1.1197999999999999</v>
      </c>
      <c r="U31" s="26">
        <f t="shared" si="6"/>
        <v>147.07</v>
      </c>
      <c r="V31" s="25">
        <f t="shared" si="6"/>
        <v>1570.84</v>
      </c>
      <c r="W31" s="25">
        <f t="shared" si="6"/>
        <v>1599.1</v>
      </c>
      <c r="X31" s="25">
        <f t="shared" si="6"/>
        <v>1883.4603316898254</v>
      </c>
      <c r="Y31" s="24">
        <f t="shared" si="6"/>
        <v>1.3399000000000001</v>
      </c>
    </row>
    <row r="32" spans="2:25" s="5" customFormat="1" ht="13.5" thickBot="1" x14ac:dyDescent="0.25">
      <c r="B32" s="23" t="s">
        <v>13</v>
      </c>
      <c r="C32" s="22">
        <f t="shared" ref="C32:Y32" si="7">MIN(C9:C29)</f>
        <v>1911</v>
      </c>
      <c r="D32" s="21">
        <f t="shared" si="7"/>
        <v>1912</v>
      </c>
      <c r="E32" s="20">
        <f t="shared" si="7"/>
        <v>1911.5</v>
      </c>
      <c r="F32" s="22">
        <f t="shared" si="7"/>
        <v>1952.5</v>
      </c>
      <c r="G32" s="21">
        <f t="shared" si="7"/>
        <v>1953.5</v>
      </c>
      <c r="H32" s="20">
        <f t="shared" si="7"/>
        <v>1953</v>
      </c>
      <c r="I32" s="22">
        <f t="shared" si="7"/>
        <v>2047</v>
      </c>
      <c r="J32" s="21">
        <f t="shared" si="7"/>
        <v>2052</v>
      </c>
      <c r="K32" s="20">
        <f t="shared" si="7"/>
        <v>2049.5</v>
      </c>
      <c r="L32" s="22">
        <f t="shared" si="7"/>
        <v>2088</v>
      </c>
      <c r="M32" s="21">
        <f t="shared" si="7"/>
        <v>2093</v>
      </c>
      <c r="N32" s="20">
        <f t="shared" si="7"/>
        <v>2090.5</v>
      </c>
      <c r="O32" s="22">
        <f t="shared" si="7"/>
        <v>2108</v>
      </c>
      <c r="P32" s="21">
        <f t="shared" si="7"/>
        <v>2113</v>
      </c>
      <c r="Q32" s="20">
        <f t="shared" si="7"/>
        <v>2110.5</v>
      </c>
      <c r="R32" s="19">
        <f t="shared" si="7"/>
        <v>1912</v>
      </c>
      <c r="S32" s="18">
        <f t="shared" si="7"/>
        <v>1.3039000000000001</v>
      </c>
      <c r="T32" s="17">
        <f t="shared" si="7"/>
        <v>1.1014999999999999</v>
      </c>
      <c r="U32" s="16">
        <f t="shared" si="7"/>
        <v>139.88999999999999</v>
      </c>
      <c r="V32" s="15">
        <f t="shared" si="7"/>
        <v>1460.66</v>
      </c>
      <c r="W32" s="15">
        <f t="shared" si="7"/>
        <v>1492.02</v>
      </c>
      <c r="X32" s="15">
        <f t="shared" si="7"/>
        <v>1733.1399564902104</v>
      </c>
      <c r="Y32" s="14">
        <f t="shared" si="7"/>
        <v>1.3045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3:S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29</v>
      </c>
    </row>
    <row r="6" spans="1:19" ht="13.5" thickBot="1" x14ac:dyDescent="0.25">
      <c r="B6" s="1">
        <v>45537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3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45537</v>
      </c>
      <c r="C9" s="46">
        <v>31250</v>
      </c>
      <c r="D9" s="45">
        <v>31300</v>
      </c>
      <c r="E9" s="44">
        <f t="shared" ref="E9:E29" si="0">AVERAGE(C9:D9)</f>
        <v>31275</v>
      </c>
      <c r="F9" s="46">
        <v>31200</v>
      </c>
      <c r="G9" s="45">
        <v>31205</v>
      </c>
      <c r="H9" s="44">
        <f t="shared" ref="H9:H29" si="1">AVERAGE(F9:G9)</f>
        <v>31202.5</v>
      </c>
      <c r="I9" s="46">
        <v>30585</v>
      </c>
      <c r="J9" s="45">
        <v>30635</v>
      </c>
      <c r="K9" s="44">
        <f t="shared" ref="K9:K29" si="2">AVERAGE(I9:J9)</f>
        <v>30610</v>
      </c>
      <c r="L9" s="52">
        <v>31300</v>
      </c>
      <c r="M9" s="51">
        <v>1.3129999999999999</v>
      </c>
      <c r="N9" s="53">
        <v>1.1060000000000001</v>
      </c>
      <c r="O9" s="50">
        <v>147.07</v>
      </c>
      <c r="P9" s="43">
        <v>23838.54</v>
      </c>
      <c r="Q9" s="43">
        <v>23753.52</v>
      </c>
      <c r="R9" s="49">
        <f t="shared" ref="R9:R29" si="3">L9/N9</f>
        <v>28300.180831826397</v>
      </c>
      <c r="S9" s="48">
        <v>1.3137000000000001</v>
      </c>
    </row>
    <row r="10" spans="1:19" x14ac:dyDescent="0.2">
      <c r="B10" s="47">
        <v>45538</v>
      </c>
      <c r="C10" s="46">
        <v>30825</v>
      </c>
      <c r="D10" s="45">
        <v>30875</v>
      </c>
      <c r="E10" s="44">
        <f t="shared" si="0"/>
        <v>30850</v>
      </c>
      <c r="F10" s="46">
        <v>30890</v>
      </c>
      <c r="G10" s="45">
        <v>30900</v>
      </c>
      <c r="H10" s="44">
        <f t="shared" si="1"/>
        <v>30895</v>
      </c>
      <c r="I10" s="46">
        <v>30340</v>
      </c>
      <c r="J10" s="45">
        <v>30390</v>
      </c>
      <c r="K10" s="44">
        <f t="shared" si="2"/>
        <v>30365</v>
      </c>
      <c r="L10" s="52">
        <v>30875</v>
      </c>
      <c r="M10" s="51">
        <v>1.3123</v>
      </c>
      <c r="N10" s="51">
        <v>1.1036999999999999</v>
      </c>
      <c r="O10" s="50">
        <v>146.18</v>
      </c>
      <c r="P10" s="43">
        <v>23527.39</v>
      </c>
      <c r="Q10" s="43">
        <v>23535.68</v>
      </c>
      <c r="R10" s="49">
        <f t="shared" si="3"/>
        <v>27974.087161366315</v>
      </c>
      <c r="S10" s="48">
        <v>1.3129</v>
      </c>
    </row>
    <row r="11" spans="1:19" x14ac:dyDescent="0.2">
      <c r="B11" s="47">
        <v>45539</v>
      </c>
      <c r="C11" s="46">
        <v>30100</v>
      </c>
      <c r="D11" s="45">
        <v>30200</v>
      </c>
      <c r="E11" s="44">
        <f t="shared" si="0"/>
        <v>30150</v>
      </c>
      <c r="F11" s="46">
        <v>30250</v>
      </c>
      <c r="G11" s="45">
        <v>30300</v>
      </c>
      <c r="H11" s="44">
        <f t="shared" si="1"/>
        <v>30275</v>
      </c>
      <c r="I11" s="46">
        <v>29725</v>
      </c>
      <c r="J11" s="45">
        <v>29775</v>
      </c>
      <c r="K11" s="44">
        <f t="shared" si="2"/>
        <v>29750</v>
      </c>
      <c r="L11" s="52">
        <v>30200</v>
      </c>
      <c r="M11" s="51">
        <v>1.3120000000000001</v>
      </c>
      <c r="N11" s="51">
        <v>1.1051</v>
      </c>
      <c r="O11" s="50">
        <v>144.9</v>
      </c>
      <c r="P11" s="43">
        <v>23018.29</v>
      </c>
      <c r="Q11" s="43">
        <v>23083.96</v>
      </c>
      <c r="R11" s="49">
        <f t="shared" si="3"/>
        <v>27327.843634060268</v>
      </c>
      <c r="S11" s="48">
        <v>1.3126</v>
      </c>
    </row>
    <row r="12" spans="1:19" x14ac:dyDescent="0.2">
      <c r="B12" s="47">
        <v>45540</v>
      </c>
      <c r="C12" s="46">
        <v>30275</v>
      </c>
      <c r="D12" s="45">
        <v>30300</v>
      </c>
      <c r="E12" s="44">
        <f t="shared" si="0"/>
        <v>30287.5</v>
      </c>
      <c r="F12" s="46">
        <v>30100</v>
      </c>
      <c r="G12" s="45">
        <v>30150</v>
      </c>
      <c r="H12" s="44">
        <f t="shared" si="1"/>
        <v>30125</v>
      </c>
      <c r="I12" s="46">
        <v>29585</v>
      </c>
      <c r="J12" s="45">
        <v>29635</v>
      </c>
      <c r="K12" s="44">
        <f t="shared" si="2"/>
        <v>29610</v>
      </c>
      <c r="L12" s="52">
        <v>30300</v>
      </c>
      <c r="M12" s="51">
        <v>1.3160000000000001</v>
      </c>
      <c r="N12" s="51">
        <v>1.1094999999999999</v>
      </c>
      <c r="O12" s="50">
        <v>143.46</v>
      </c>
      <c r="P12" s="43">
        <v>23024.32</v>
      </c>
      <c r="Q12" s="43">
        <v>22901.63</v>
      </c>
      <c r="R12" s="49">
        <f t="shared" si="3"/>
        <v>27309.598918431726</v>
      </c>
      <c r="S12" s="48">
        <v>1.3165</v>
      </c>
    </row>
    <row r="13" spans="1:19" x14ac:dyDescent="0.2">
      <c r="B13" s="47">
        <v>45541</v>
      </c>
      <c r="C13" s="46">
        <v>31490</v>
      </c>
      <c r="D13" s="45">
        <v>31500</v>
      </c>
      <c r="E13" s="44">
        <f t="shared" si="0"/>
        <v>31495</v>
      </c>
      <c r="F13" s="46">
        <v>31400</v>
      </c>
      <c r="G13" s="45">
        <v>31450</v>
      </c>
      <c r="H13" s="44">
        <f t="shared" si="1"/>
        <v>31425</v>
      </c>
      <c r="I13" s="46">
        <v>30885</v>
      </c>
      <c r="J13" s="45">
        <v>30935</v>
      </c>
      <c r="K13" s="44">
        <f t="shared" si="2"/>
        <v>30910</v>
      </c>
      <c r="L13" s="52">
        <v>31500</v>
      </c>
      <c r="M13" s="51">
        <v>1.3178000000000001</v>
      </c>
      <c r="N13" s="51">
        <v>1.1107</v>
      </c>
      <c r="O13" s="50">
        <v>143.07</v>
      </c>
      <c r="P13" s="43">
        <v>23903.48</v>
      </c>
      <c r="Q13" s="43">
        <v>23856.48</v>
      </c>
      <c r="R13" s="49">
        <f t="shared" si="3"/>
        <v>28360.493382551544</v>
      </c>
      <c r="S13" s="48">
        <v>1.3183</v>
      </c>
    </row>
    <row r="14" spans="1:19" x14ac:dyDescent="0.2">
      <c r="B14" s="47">
        <v>45544</v>
      </c>
      <c r="C14" s="46">
        <v>31000</v>
      </c>
      <c r="D14" s="45">
        <v>31050</v>
      </c>
      <c r="E14" s="44">
        <f t="shared" si="0"/>
        <v>31025</v>
      </c>
      <c r="F14" s="46">
        <v>30995</v>
      </c>
      <c r="G14" s="45">
        <v>31005</v>
      </c>
      <c r="H14" s="44">
        <f t="shared" si="1"/>
        <v>31000</v>
      </c>
      <c r="I14" s="46">
        <v>30420</v>
      </c>
      <c r="J14" s="45">
        <v>30470</v>
      </c>
      <c r="K14" s="44">
        <f t="shared" si="2"/>
        <v>30445</v>
      </c>
      <c r="L14" s="52">
        <v>31050</v>
      </c>
      <c r="M14" s="51">
        <v>1.3088</v>
      </c>
      <c r="N14" s="51">
        <v>1.1045</v>
      </c>
      <c r="O14" s="50">
        <v>143.61000000000001</v>
      </c>
      <c r="P14" s="43">
        <v>23724.02</v>
      </c>
      <c r="Q14" s="43">
        <v>23680.59</v>
      </c>
      <c r="R14" s="49">
        <f t="shared" si="3"/>
        <v>28112.267994567675</v>
      </c>
      <c r="S14" s="48">
        <v>1.3092999999999999</v>
      </c>
    </row>
    <row r="15" spans="1:19" x14ac:dyDescent="0.2">
      <c r="B15" s="47">
        <v>45545</v>
      </c>
      <c r="C15" s="46">
        <v>30700</v>
      </c>
      <c r="D15" s="45">
        <v>30750</v>
      </c>
      <c r="E15" s="44">
        <f t="shared" si="0"/>
        <v>30725</v>
      </c>
      <c r="F15" s="46">
        <v>30750</v>
      </c>
      <c r="G15" s="45">
        <v>30850</v>
      </c>
      <c r="H15" s="44">
        <f t="shared" si="1"/>
        <v>30800</v>
      </c>
      <c r="I15" s="46">
        <v>30255</v>
      </c>
      <c r="J15" s="45">
        <v>30305</v>
      </c>
      <c r="K15" s="44">
        <f t="shared" si="2"/>
        <v>30280</v>
      </c>
      <c r="L15" s="52">
        <v>30750</v>
      </c>
      <c r="M15" s="51">
        <v>1.3089999999999999</v>
      </c>
      <c r="N15" s="51">
        <v>1.1032</v>
      </c>
      <c r="O15" s="50">
        <v>143.13</v>
      </c>
      <c r="P15" s="43">
        <v>23491.21</v>
      </c>
      <c r="Q15" s="43">
        <v>23558.61</v>
      </c>
      <c r="R15" s="49">
        <f t="shared" si="3"/>
        <v>27873.459028281366</v>
      </c>
      <c r="S15" s="48">
        <v>1.3095000000000001</v>
      </c>
    </row>
    <row r="16" spans="1:19" x14ac:dyDescent="0.2">
      <c r="B16" s="47">
        <v>45546</v>
      </c>
      <c r="C16" s="46">
        <v>31075</v>
      </c>
      <c r="D16" s="45">
        <v>31100</v>
      </c>
      <c r="E16" s="44">
        <f t="shared" si="0"/>
        <v>31087.5</v>
      </c>
      <c r="F16" s="46">
        <v>31100</v>
      </c>
      <c r="G16" s="45">
        <v>31150</v>
      </c>
      <c r="H16" s="44">
        <f t="shared" si="1"/>
        <v>31125</v>
      </c>
      <c r="I16" s="46">
        <v>30545</v>
      </c>
      <c r="J16" s="45">
        <v>30595</v>
      </c>
      <c r="K16" s="44">
        <f t="shared" si="2"/>
        <v>30570</v>
      </c>
      <c r="L16" s="52">
        <v>31100</v>
      </c>
      <c r="M16" s="51">
        <v>1.3091999999999999</v>
      </c>
      <c r="N16" s="51">
        <v>1.1044</v>
      </c>
      <c r="O16" s="50">
        <v>141.69999999999999</v>
      </c>
      <c r="P16" s="43">
        <v>23754.959999999999</v>
      </c>
      <c r="Q16" s="43">
        <v>23784.07</v>
      </c>
      <c r="R16" s="49">
        <f t="shared" si="3"/>
        <v>28160.086925027164</v>
      </c>
      <c r="S16" s="48">
        <v>1.3097000000000001</v>
      </c>
    </row>
    <row r="17" spans="2:19" x14ac:dyDescent="0.2">
      <c r="B17" s="47">
        <v>45547</v>
      </c>
      <c r="C17" s="46">
        <v>31375</v>
      </c>
      <c r="D17" s="45">
        <v>31400</v>
      </c>
      <c r="E17" s="44">
        <f t="shared" si="0"/>
        <v>31387.5</v>
      </c>
      <c r="F17" s="46">
        <v>31300</v>
      </c>
      <c r="G17" s="45">
        <v>31350</v>
      </c>
      <c r="H17" s="44">
        <f t="shared" si="1"/>
        <v>31325</v>
      </c>
      <c r="I17" s="46">
        <v>30730</v>
      </c>
      <c r="J17" s="45">
        <v>30780</v>
      </c>
      <c r="K17" s="44">
        <f t="shared" si="2"/>
        <v>30755</v>
      </c>
      <c r="L17" s="52">
        <v>31400</v>
      </c>
      <c r="M17" s="51">
        <v>1.3039000000000001</v>
      </c>
      <c r="N17" s="51">
        <v>1.1014999999999999</v>
      </c>
      <c r="O17" s="50">
        <v>142.57</v>
      </c>
      <c r="P17" s="43">
        <v>24081.599999999999</v>
      </c>
      <c r="Q17" s="43">
        <v>24032.2</v>
      </c>
      <c r="R17" s="49">
        <f t="shared" si="3"/>
        <v>28506.581933726738</v>
      </c>
      <c r="S17" s="48">
        <v>1.3045</v>
      </c>
    </row>
    <row r="18" spans="2:19" x14ac:dyDescent="0.2">
      <c r="B18" s="47">
        <v>45548</v>
      </c>
      <c r="C18" s="46">
        <v>31740</v>
      </c>
      <c r="D18" s="45">
        <v>31750</v>
      </c>
      <c r="E18" s="44">
        <f t="shared" si="0"/>
        <v>31745</v>
      </c>
      <c r="F18" s="46">
        <v>31850</v>
      </c>
      <c r="G18" s="45">
        <v>31900</v>
      </c>
      <c r="H18" s="44">
        <f t="shared" si="1"/>
        <v>31875</v>
      </c>
      <c r="I18" s="46">
        <v>31255</v>
      </c>
      <c r="J18" s="45">
        <v>31305</v>
      </c>
      <c r="K18" s="44">
        <f t="shared" si="2"/>
        <v>31280</v>
      </c>
      <c r="L18" s="52">
        <v>31750</v>
      </c>
      <c r="M18" s="51">
        <v>1.3123</v>
      </c>
      <c r="N18" s="51">
        <v>1.1085</v>
      </c>
      <c r="O18" s="50">
        <v>140.84</v>
      </c>
      <c r="P18" s="43">
        <v>24194.16</v>
      </c>
      <c r="Q18" s="43">
        <v>24301.06</v>
      </c>
      <c r="R18" s="49">
        <f t="shared" si="3"/>
        <v>28642.30942715381</v>
      </c>
      <c r="S18" s="48">
        <v>1.3127</v>
      </c>
    </row>
    <row r="19" spans="2:19" x14ac:dyDescent="0.2">
      <c r="B19" s="47">
        <v>45551</v>
      </c>
      <c r="C19" s="46">
        <v>31890</v>
      </c>
      <c r="D19" s="45">
        <v>31895</v>
      </c>
      <c r="E19" s="44">
        <f t="shared" si="0"/>
        <v>31892.5</v>
      </c>
      <c r="F19" s="46">
        <v>31900</v>
      </c>
      <c r="G19" s="45">
        <v>32000</v>
      </c>
      <c r="H19" s="44">
        <f t="shared" si="1"/>
        <v>31950</v>
      </c>
      <c r="I19" s="46">
        <v>31325</v>
      </c>
      <c r="J19" s="45">
        <v>31375</v>
      </c>
      <c r="K19" s="44">
        <f t="shared" si="2"/>
        <v>31350</v>
      </c>
      <c r="L19" s="52">
        <v>31895</v>
      </c>
      <c r="M19" s="51">
        <v>1.3201000000000001</v>
      </c>
      <c r="N19" s="51">
        <v>1.1124000000000001</v>
      </c>
      <c r="O19" s="50">
        <v>139.88999999999999</v>
      </c>
      <c r="P19" s="43">
        <v>24161.05</v>
      </c>
      <c r="Q19" s="43">
        <v>24235.08</v>
      </c>
      <c r="R19" s="49">
        <f t="shared" si="3"/>
        <v>28672.240201366414</v>
      </c>
      <c r="S19" s="48">
        <v>1.3204</v>
      </c>
    </row>
    <row r="20" spans="2:19" x14ac:dyDescent="0.2">
      <c r="B20" s="47">
        <v>45552</v>
      </c>
      <c r="C20" s="46">
        <v>31725</v>
      </c>
      <c r="D20" s="45">
        <v>31750</v>
      </c>
      <c r="E20" s="44">
        <f t="shared" si="0"/>
        <v>31737.5</v>
      </c>
      <c r="F20" s="46">
        <v>31850</v>
      </c>
      <c r="G20" s="45">
        <v>31875</v>
      </c>
      <c r="H20" s="44">
        <f t="shared" si="1"/>
        <v>31862.5</v>
      </c>
      <c r="I20" s="46">
        <v>31235</v>
      </c>
      <c r="J20" s="45">
        <v>31285</v>
      </c>
      <c r="K20" s="44">
        <f t="shared" si="2"/>
        <v>31260</v>
      </c>
      <c r="L20" s="52">
        <v>31750</v>
      </c>
      <c r="M20" s="51">
        <v>1.3221000000000001</v>
      </c>
      <c r="N20" s="51">
        <v>1.1138999999999999</v>
      </c>
      <c r="O20" s="50">
        <v>140.61000000000001</v>
      </c>
      <c r="P20" s="43">
        <v>24014.82</v>
      </c>
      <c r="Q20" s="43">
        <v>24103.9</v>
      </c>
      <c r="R20" s="49">
        <f t="shared" si="3"/>
        <v>28503.456324625193</v>
      </c>
      <c r="S20" s="48">
        <v>1.3224</v>
      </c>
    </row>
    <row r="21" spans="2:19" x14ac:dyDescent="0.2">
      <c r="B21" s="47">
        <v>45553</v>
      </c>
      <c r="C21" s="46">
        <v>31575</v>
      </c>
      <c r="D21" s="45">
        <v>31600</v>
      </c>
      <c r="E21" s="44">
        <f t="shared" si="0"/>
        <v>31587.5</v>
      </c>
      <c r="F21" s="46">
        <v>31725</v>
      </c>
      <c r="G21" s="45">
        <v>31750</v>
      </c>
      <c r="H21" s="44">
        <f t="shared" si="1"/>
        <v>31737.5</v>
      </c>
      <c r="I21" s="46">
        <v>31090</v>
      </c>
      <c r="J21" s="45">
        <v>31140</v>
      </c>
      <c r="K21" s="44">
        <f t="shared" si="2"/>
        <v>31115</v>
      </c>
      <c r="L21" s="52">
        <v>31600</v>
      </c>
      <c r="M21" s="51">
        <v>1.3210999999999999</v>
      </c>
      <c r="N21" s="51">
        <v>1.1125</v>
      </c>
      <c r="O21" s="50">
        <v>141.85</v>
      </c>
      <c r="P21" s="43">
        <v>23919.46</v>
      </c>
      <c r="Q21" s="43">
        <v>24029.37</v>
      </c>
      <c r="R21" s="49">
        <f t="shared" si="3"/>
        <v>28404.494382022473</v>
      </c>
      <c r="S21" s="48">
        <v>1.3212999999999999</v>
      </c>
    </row>
    <row r="22" spans="2:19" x14ac:dyDescent="0.2">
      <c r="B22" s="47">
        <v>45554</v>
      </c>
      <c r="C22" s="46">
        <v>31875</v>
      </c>
      <c r="D22" s="45">
        <v>31925</v>
      </c>
      <c r="E22" s="44">
        <f t="shared" si="0"/>
        <v>31900</v>
      </c>
      <c r="F22" s="46">
        <v>32000</v>
      </c>
      <c r="G22" s="45">
        <v>32025</v>
      </c>
      <c r="H22" s="44">
        <f t="shared" si="1"/>
        <v>32012.5</v>
      </c>
      <c r="I22" s="46">
        <v>31335</v>
      </c>
      <c r="J22" s="45">
        <v>31385</v>
      </c>
      <c r="K22" s="44">
        <f t="shared" si="2"/>
        <v>31360</v>
      </c>
      <c r="L22" s="52">
        <v>31925</v>
      </c>
      <c r="M22" s="51">
        <v>1.3286</v>
      </c>
      <c r="N22" s="51">
        <v>1.1158999999999999</v>
      </c>
      <c r="O22" s="50">
        <v>142.93</v>
      </c>
      <c r="P22" s="43">
        <v>24029.05</v>
      </c>
      <c r="Q22" s="43">
        <v>24107.95</v>
      </c>
      <c r="R22" s="49">
        <f t="shared" si="3"/>
        <v>28609.194372255581</v>
      </c>
      <c r="S22" s="48">
        <v>1.3284</v>
      </c>
    </row>
    <row r="23" spans="2:19" x14ac:dyDescent="0.2">
      <c r="B23" s="47">
        <v>45555</v>
      </c>
      <c r="C23" s="46">
        <v>32100</v>
      </c>
      <c r="D23" s="45">
        <v>32150</v>
      </c>
      <c r="E23" s="44">
        <f t="shared" si="0"/>
        <v>32125</v>
      </c>
      <c r="F23" s="46">
        <v>32150</v>
      </c>
      <c r="G23" s="45">
        <v>32175</v>
      </c>
      <c r="H23" s="44">
        <f t="shared" si="1"/>
        <v>32162.5</v>
      </c>
      <c r="I23" s="46">
        <v>31495</v>
      </c>
      <c r="J23" s="45">
        <v>31545</v>
      </c>
      <c r="K23" s="44">
        <f t="shared" si="2"/>
        <v>31520</v>
      </c>
      <c r="L23" s="52">
        <v>32150</v>
      </c>
      <c r="M23" s="51">
        <v>1.33</v>
      </c>
      <c r="N23" s="51">
        <v>1.1161000000000001</v>
      </c>
      <c r="O23" s="50">
        <v>144.21</v>
      </c>
      <c r="P23" s="43">
        <v>24172.93</v>
      </c>
      <c r="Q23" s="43">
        <v>24191.73</v>
      </c>
      <c r="R23" s="49">
        <f t="shared" si="3"/>
        <v>28805.662575038077</v>
      </c>
      <c r="S23" s="48">
        <v>1.33</v>
      </c>
    </row>
    <row r="24" spans="2:19" x14ac:dyDescent="0.2">
      <c r="B24" s="47">
        <v>45558</v>
      </c>
      <c r="C24" s="46">
        <v>32000</v>
      </c>
      <c r="D24" s="45">
        <v>32050</v>
      </c>
      <c r="E24" s="44">
        <f t="shared" si="0"/>
        <v>32025</v>
      </c>
      <c r="F24" s="46">
        <v>32050</v>
      </c>
      <c r="G24" s="45">
        <v>32150</v>
      </c>
      <c r="H24" s="44">
        <f t="shared" si="1"/>
        <v>32100</v>
      </c>
      <c r="I24" s="46">
        <v>31375</v>
      </c>
      <c r="J24" s="45">
        <v>31425</v>
      </c>
      <c r="K24" s="44">
        <f t="shared" si="2"/>
        <v>31400</v>
      </c>
      <c r="L24" s="52">
        <v>32050</v>
      </c>
      <c r="M24" s="51">
        <v>1.3312999999999999</v>
      </c>
      <c r="N24" s="51">
        <v>1.1120000000000001</v>
      </c>
      <c r="O24" s="50">
        <v>143.62</v>
      </c>
      <c r="P24" s="43">
        <v>24074.21</v>
      </c>
      <c r="Q24" s="43">
        <v>24156.59</v>
      </c>
      <c r="R24" s="49">
        <f t="shared" si="3"/>
        <v>28821.942446043162</v>
      </c>
      <c r="S24" s="48">
        <v>1.3309</v>
      </c>
    </row>
    <row r="25" spans="2:19" x14ac:dyDescent="0.2">
      <c r="B25" s="47">
        <v>45559</v>
      </c>
      <c r="C25" s="46">
        <v>32450</v>
      </c>
      <c r="D25" s="45">
        <v>32500</v>
      </c>
      <c r="E25" s="44">
        <f t="shared" si="0"/>
        <v>32475</v>
      </c>
      <c r="F25" s="46">
        <v>32500</v>
      </c>
      <c r="G25" s="45">
        <v>32505</v>
      </c>
      <c r="H25" s="44">
        <f t="shared" si="1"/>
        <v>32502.5</v>
      </c>
      <c r="I25" s="46">
        <v>31805</v>
      </c>
      <c r="J25" s="45">
        <v>31855</v>
      </c>
      <c r="K25" s="44">
        <f t="shared" si="2"/>
        <v>31830</v>
      </c>
      <c r="L25" s="52">
        <v>32500</v>
      </c>
      <c r="M25" s="51">
        <v>1.3371</v>
      </c>
      <c r="N25" s="51">
        <v>1.113</v>
      </c>
      <c r="O25" s="50">
        <v>143.99</v>
      </c>
      <c r="P25" s="43">
        <v>24306.33</v>
      </c>
      <c r="Q25" s="43">
        <v>24317.35</v>
      </c>
      <c r="R25" s="49">
        <f t="shared" si="3"/>
        <v>29200.359389038633</v>
      </c>
      <c r="S25" s="48">
        <v>1.3367</v>
      </c>
    </row>
    <row r="26" spans="2:19" x14ac:dyDescent="0.2">
      <c r="B26" s="47">
        <v>45560</v>
      </c>
      <c r="C26" s="46">
        <v>32200</v>
      </c>
      <c r="D26" s="45">
        <v>32250</v>
      </c>
      <c r="E26" s="44">
        <f t="shared" si="0"/>
        <v>32225</v>
      </c>
      <c r="F26" s="46">
        <v>32100</v>
      </c>
      <c r="G26" s="45">
        <v>32150</v>
      </c>
      <c r="H26" s="44">
        <f t="shared" si="1"/>
        <v>32125</v>
      </c>
      <c r="I26" s="46">
        <v>31430</v>
      </c>
      <c r="J26" s="45">
        <v>31480</v>
      </c>
      <c r="K26" s="44">
        <f t="shared" si="2"/>
        <v>31455</v>
      </c>
      <c r="L26" s="52">
        <v>32250</v>
      </c>
      <c r="M26" s="51">
        <v>1.3375999999999999</v>
      </c>
      <c r="N26" s="51">
        <v>1.1194999999999999</v>
      </c>
      <c r="O26" s="50">
        <v>144.31</v>
      </c>
      <c r="P26" s="43">
        <v>24110.35</v>
      </c>
      <c r="Q26" s="43">
        <v>24042.78</v>
      </c>
      <c r="R26" s="49">
        <f t="shared" si="3"/>
        <v>28807.503349709692</v>
      </c>
      <c r="S26" s="48">
        <v>1.3371999999999999</v>
      </c>
    </row>
    <row r="27" spans="2:19" x14ac:dyDescent="0.2">
      <c r="B27" s="47">
        <v>45561</v>
      </c>
      <c r="C27" s="46">
        <v>32390</v>
      </c>
      <c r="D27" s="45">
        <v>32400</v>
      </c>
      <c r="E27" s="44">
        <f t="shared" si="0"/>
        <v>32395</v>
      </c>
      <c r="F27" s="46">
        <v>32450</v>
      </c>
      <c r="G27" s="45">
        <v>32500</v>
      </c>
      <c r="H27" s="44">
        <f t="shared" si="1"/>
        <v>32475</v>
      </c>
      <c r="I27" s="46">
        <v>31815</v>
      </c>
      <c r="J27" s="45">
        <v>31865</v>
      </c>
      <c r="K27" s="44">
        <f t="shared" si="2"/>
        <v>31840</v>
      </c>
      <c r="L27" s="52">
        <v>32400</v>
      </c>
      <c r="M27" s="51">
        <v>1.3374999999999999</v>
      </c>
      <c r="N27" s="51">
        <v>1.1154999999999999</v>
      </c>
      <c r="O27" s="50">
        <v>144.16999999999999</v>
      </c>
      <c r="P27" s="43">
        <v>24224.3</v>
      </c>
      <c r="Q27" s="43">
        <v>24308.15</v>
      </c>
      <c r="R27" s="49">
        <f t="shared" si="3"/>
        <v>29045.27117884357</v>
      </c>
      <c r="S27" s="48">
        <v>1.337</v>
      </c>
    </row>
    <row r="28" spans="2:19" x14ac:dyDescent="0.2">
      <c r="B28" s="47">
        <v>45562</v>
      </c>
      <c r="C28" s="46">
        <v>32400</v>
      </c>
      <c r="D28" s="45">
        <v>32450</v>
      </c>
      <c r="E28" s="44">
        <f t="shared" si="0"/>
        <v>32425</v>
      </c>
      <c r="F28" s="46">
        <v>32350</v>
      </c>
      <c r="G28" s="45">
        <v>32375</v>
      </c>
      <c r="H28" s="44">
        <f t="shared" si="1"/>
        <v>32362.5</v>
      </c>
      <c r="I28" s="46">
        <v>31670</v>
      </c>
      <c r="J28" s="45">
        <v>31720</v>
      </c>
      <c r="K28" s="44">
        <f t="shared" si="2"/>
        <v>31695</v>
      </c>
      <c r="L28" s="52">
        <v>32450</v>
      </c>
      <c r="M28" s="51">
        <v>1.3389</v>
      </c>
      <c r="N28" s="51">
        <v>1.1163000000000001</v>
      </c>
      <c r="O28" s="50">
        <v>143.11000000000001</v>
      </c>
      <c r="P28" s="43">
        <v>24236.31</v>
      </c>
      <c r="Q28" s="43">
        <v>24189.33</v>
      </c>
      <c r="R28" s="49">
        <f t="shared" si="3"/>
        <v>29069.246618292571</v>
      </c>
      <c r="S28" s="48">
        <v>1.3384</v>
      </c>
    </row>
    <row r="29" spans="2:19" x14ac:dyDescent="0.2">
      <c r="B29" s="47">
        <v>45565</v>
      </c>
      <c r="C29" s="46">
        <v>33300</v>
      </c>
      <c r="D29" s="45">
        <v>33325</v>
      </c>
      <c r="E29" s="44">
        <f t="shared" si="0"/>
        <v>33312.5</v>
      </c>
      <c r="F29" s="46">
        <v>33300</v>
      </c>
      <c r="G29" s="45">
        <v>33305</v>
      </c>
      <c r="H29" s="44">
        <f t="shared" si="1"/>
        <v>33302.5</v>
      </c>
      <c r="I29" s="46">
        <v>32590</v>
      </c>
      <c r="J29" s="45">
        <v>32640</v>
      </c>
      <c r="K29" s="44">
        <f t="shared" si="2"/>
        <v>32615</v>
      </c>
      <c r="L29" s="52">
        <v>33325</v>
      </c>
      <c r="M29" s="51">
        <v>1.3403</v>
      </c>
      <c r="N29" s="51">
        <v>1.1197999999999999</v>
      </c>
      <c r="O29" s="50">
        <v>142.57</v>
      </c>
      <c r="P29" s="43">
        <v>24863.84</v>
      </c>
      <c r="Q29" s="43">
        <v>24856.33</v>
      </c>
      <c r="R29" s="49">
        <f t="shared" si="3"/>
        <v>29759.778531880696</v>
      </c>
      <c r="S29" s="48">
        <v>1.3399000000000001</v>
      </c>
    </row>
    <row r="30" spans="2:19" s="10" customFormat="1" x14ac:dyDescent="0.2">
      <c r="B30" s="42" t="s">
        <v>11</v>
      </c>
      <c r="C30" s="41">
        <f>ROUND(AVERAGE(C9:C29),2)</f>
        <v>31606.43</v>
      </c>
      <c r="D30" s="40">
        <f>ROUND(AVERAGE(D9:D29),2)</f>
        <v>31643.81</v>
      </c>
      <c r="E30" s="39">
        <f>ROUND(AVERAGE(C30:D30),2)</f>
        <v>31625.119999999999</v>
      </c>
      <c r="F30" s="41">
        <f>ROUND(AVERAGE(F9:F29),2)</f>
        <v>31629.05</v>
      </c>
      <c r="G30" s="40">
        <f>ROUND(AVERAGE(G9:G29),2)</f>
        <v>31670</v>
      </c>
      <c r="H30" s="39">
        <f>ROUND(AVERAGE(F30:G30),2)</f>
        <v>31649.53</v>
      </c>
      <c r="I30" s="41">
        <f>ROUND(AVERAGE(I9:I29),2)</f>
        <v>31023.33</v>
      </c>
      <c r="J30" s="40">
        <f>ROUND(AVERAGE(J9:J29),2)</f>
        <v>31073.33</v>
      </c>
      <c r="K30" s="39">
        <f>ROUND(AVERAGE(I30:J30),2)</f>
        <v>31048.33</v>
      </c>
      <c r="L30" s="38">
        <f>ROUND(AVERAGE(L9:L29),2)</f>
        <v>31643.81</v>
      </c>
      <c r="M30" s="37">
        <f>ROUND(AVERAGE(M9:M29),4)</f>
        <v>1.3219000000000001</v>
      </c>
      <c r="N30" s="36">
        <f>ROUND(AVERAGE(N9:N29),4)</f>
        <v>1.1107</v>
      </c>
      <c r="O30" s="175">
        <f>ROUND(AVERAGE(O9:O29),2)</f>
        <v>143.22999999999999</v>
      </c>
      <c r="P30" s="35">
        <f>AVERAGE(P9:P29)</f>
        <v>23936.696190476192</v>
      </c>
      <c r="Q30" s="35">
        <f>AVERAGE(Q9:Q29)</f>
        <v>23953.636190476194</v>
      </c>
      <c r="R30" s="35">
        <f>AVERAGE(R9:R29)</f>
        <v>28488.859933624237</v>
      </c>
      <c r="S30" s="34">
        <f>AVERAGE(S9:S29)</f>
        <v>1.3220142857142856</v>
      </c>
    </row>
    <row r="31" spans="2:19" s="5" customFormat="1" x14ac:dyDescent="0.2">
      <c r="B31" s="33" t="s">
        <v>12</v>
      </c>
      <c r="C31" s="32">
        <f t="shared" ref="C31:S31" si="4">MAX(C9:C29)</f>
        <v>33300</v>
      </c>
      <c r="D31" s="31">
        <f t="shared" si="4"/>
        <v>33325</v>
      </c>
      <c r="E31" s="30">
        <f t="shared" si="4"/>
        <v>33312.5</v>
      </c>
      <c r="F31" s="32">
        <f t="shared" si="4"/>
        <v>33300</v>
      </c>
      <c r="G31" s="31">
        <f t="shared" si="4"/>
        <v>33305</v>
      </c>
      <c r="H31" s="30">
        <f t="shared" si="4"/>
        <v>33302.5</v>
      </c>
      <c r="I31" s="32">
        <f t="shared" si="4"/>
        <v>32590</v>
      </c>
      <c r="J31" s="31">
        <f t="shared" si="4"/>
        <v>32640</v>
      </c>
      <c r="K31" s="30">
        <f t="shared" si="4"/>
        <v>32615</v>
      </c>
      <c r="L31" s="29">
        <f t="shared" si="4"/>
        <v>33325</v>
      </c>
      <c r="M31" s="28">
        <f t="shared" si="4"/>
        <v>1.3403</v>
      </c>
      <c r="N31" s="27">
        <f t="shared" si="4"/>
        <v>1.1197999999999999</v>
      </c>
      <c r="O31" s="26">
        <f t="shared" si="4"/>
        <v>147.07</v>
      </c>
      <c r="P31" s="25">
        <f t="shared" si="4"/>
        <v>24863.84</v>
      </c>
      <c r="Q31" s="25">
        <f t="shared" si="4"/>
        <v>24856.33</v>
      </c>
      <c r="R31" s="25">
        <f t="shared" si="4"/>
        <v>29759.778531880696</v>
      </c>
      <c r="S31" s="24">
        <f t="shared" si="4"/>
        <v>1.3399000000000001</v>
      </c>
    </row>
    <row r="32" spans="2:19" s="5" customFormat="1" ht="13.5" thickBot="1" x14ac:dyDescent="0.25">
      <c r="B32" s="23" t="s">
        <v>13</v>
      </c>
      <c r="C32" s="22">
        <f t="shared" ref="C32:S32" si="5">MIN(C9:C29)</f>
        <v>30100</v>
      </c>
      <c r="D32" s="21">
        <f t="shared" si="5"/>
        <v>30200</v>
      </c>
      <c r="E32" s="20">
        <f t="shared" si="5"/>
        <v>30150</v>
      </c>
      <c r="F32" s="22">
        <f t="shared" si="5"/>
        <v>30100</v>
      </c>
      <c r="G32" s="21">
        <f t="shared" si="5"/>
        <v>30150</v>
      </c>
      <c r="H32" s="20">
        <f t="shared" si="5"/>
        <v>30125</v>
      </c>
      <c r="I32" s="22">
        <f t="shared" si="5"/>
        <v>29585</v>
      </c>
      <c r="J32" s="21">
        <f t="shared" si="5"/>
        <v>29635</v>
      </c>
      <c r="K32" s="20">
        <f t="shared" si="5"/>
        <v>29610</v>
      </c>
      <c r="L32" s="19">
        <f t="shared" si="5"/>
        <v>30200</v>
      </c>
      <c r="M32" s="18">
        <f t="shared" si="5"/>
        <v>1.3039000000000001</v>
      </c>
      <c r="N32" s="17">
        <f t="shared" si="5"/>
        <v>1.1014999999999999</v>
      </c>
      <c r="O32" s="16">
        <f t="shared" si="5"/>
        <v>139.88999999999999</v>
      </c>
      <c r="P32" s="15">
        <f t="shared" si="5"/>
        <v>23018.29</v>
      </c>
      <c r="Q32" s="15">
        <f t="shared" si="5"/>
        <v>22901.63</v>
      </c>
      <c r="R32" s="15">
        <f t="shared" si="5"/>
        <v>27309.598918431726</v>
      </c>
      <c r="S32" s="14">
        <f t="shared" si="5"/>
        <v>1.3045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3:Y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25</v>
      </c>
    </row>
    <row r="6" spans="1:25" ht="13.5" thickBot="1" x14ac:dyDescent="0.25">
      <c r="B6" s="1">
        <v>45537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45537</v>
      </c>
      <c r="C9" s="46">
        <v>16440</v>
      </c>
      <c r="D9" s="45">
        <v>16445</v>
      </c>
      <c r="E9" s="44">
        <f t="shared" ref="E9:E29" si="0">AVERAGE(C9:D9)</f>
        <v>16442.5</v>
      </c>
      <c r="F9" s="46">
        <v>16640</v>
      </c>
      <c r="G9" s="45">
        <v>16650</v>
      </c>
      <c r="H9" s="44">
        <f t="shared" ref="H9:H29" si="1">AVERAGE(F9:G9)</f>
        <v>16645</v>
      </c>
      <c r="I9" s="46">
        <v>17460</v>
      </c>
      <c r="J9" s="45">
        <v>17510</v>
      </c>
      <c r="K9" s="44">
        <f t="shared" ref="K9:K29" si="2">AVERAGE(I9:J9)</f>
        <v>17485</v>
      </c>
      <c r="L9" s="46">
        <v>18130</v>
      </c>
      <c r="M9" s="45">
        <v>18180</v>
      </c>
      <c r="N9" s="44">
        <f t="shared" ref="N9:N29" si="3">AVERAGE(L9:M9)</f>
        <v>18155</v>
      </c>
      <c r="O9" s="46">
        <v>18745</v>
      </c>
      <c r="P9" s="45">
        <v>18795</v>
      </c>
      <c r="Q9" s="44">
        <f t="shared" ref="Q9:Q29" si="4">AVERAGE(O9:P9)</f>
        <v>18770</v>
      </c>
      <c r="R9" s="52">
        <v>16445</v>
      </c>
      <c r="S9" s="51">
        <v>1.3129999999999999</v>
      </c>
      <c r="T9" s="53">
        <v>1.1060000000000001</v>
      </c>
      <c r="U9" s="50">
        <v>147.07</v>
      </c>
      <c r="V9" s="43">
        <v>12524.75</v>
      </c>
      <c r="W9" s="43">
        <v>12674.13</v>
      </c>
      <c r="X9" s="49">
        <f t="shared" ref="X9:X29" si="5">R9/T9</f>
        <v>14868.89692585895</v>
      </c>
      <c r="Y9" s="48">
        <v>1.3137000000000001</v>
      </c>
    </row>
    <row r="10" spans="1:25" x14ac:dyDescent="0.2">
      <c r="B10" s="47">
        <v>45538</v>
      </c>
      <c r="C10" s="46">
        <v>16280</v>
      </c>
      <c r="D10" s="45">
        <v>16285</v>
      </c>
      <c r="E10" s="44">
        <f t="shared" si="0"/>
        <v>16282.5</v>
      </c>
      <c r="F10" s="46">
        <v>16500</v>
      </c>
      <c r="G10" s="45">
        <v>16520</v>
      </c>
      <c r="H10" s="44">
        <f t="shared" si="1"/>
        <v>16510</v>
      </c>
      <c r="I10" s="46">
        <v>17320</v>
      </c>
      <c r="J10" s="45">
        <v>17370</v>
      </c>
      <c r="K10" s="44">
        <f t="shared" si="2"/>
        <v>17345</v>
      </c>
      <c r="L10" s="46">
        <v>17990</v>
      </c>
      <c r="M10" s="45">
        <v>18040</v>
      </c>
      <c r="N10" s="44">
        <f t="shared" si="3"/>
        <v>18015</v>
      </c>
      <c r="O10" s="46">
        <v>18605</v>
      </c>
      <c r="P10" s="45">
        <v>18655</v>
      </c>
      <c r="Q10" s="44">
        <f t="shared" si="4"/>
        <v>18630</v>
      </c>
      <c r="R10" s="52">
        <v>16285</v>
      </c>
      <c r="S10" s="51">
        <v>1.3123</v>
      </c>
      <c r="T10" s="51">
        <v>1.1036999999999999</v>
      </c>
      <c r="U10" s="50">
        <v>146.18</v>
      </c>
      <c r="V10" s="43">
        <v>12409.51</v>
      </c>
      <c r="W10" s="43">
        <v>12582.83</v>
      </c>
      <c r="X10" s="49">
        <f t="shared" si="5"/>
        <v>14754.915284950623</v>
      </c>
      <c r="Y10" s="48">
        <v>1.3129</v>
      </c>
    </row>
    <row r="11" spans="1:25" x14ac:dyDescent="0.2">
      <c r="B11" s="47">
        <v>45539</v>
      </c>
      <c r="C11" s="46">
        <v>16025</v>
      </c>
      <c r="D11" s="45">
        <v>16030</v>
      </c>
      <c r="E11" s="44">
        <f t="shared" si="0"/>
        <v>16027.5</v>
      </c>
      <c r="F11" s="46">
        <v>16250</v>
      </c>
      <c r="G11" s="45">
        <v>16260</v>
      </c>
      <c r="H11" s="44">
        <f t="shared" si="1"/>
        <v>16255</v>
      </c>
      <c r="I11" s="46">
        <v>17075</v>
      </c>
      <c r="J11" s="45">
        <v>17125</v>
      </c>
      <c r="K11" s="44">
        <f t="shared" si="2"/>
        <v>17100</v>
      </c>
      <c r="L11" s="46">
        <v>17755</v>
      </c>
      <c r="M11" s="45">
        <v>17805</v>
      </c>
      <c r="N11" s="44">
        <f t="shared" si="3"/>
        <v>17780</v>
      </c>
      <c r="O11" s="46">
        <v>18380</v>
      </c>
      <c r="P11" s="45">
        <v>18430</v>
      </c>
      <c r="Q11" s="44">
        <f t="shared" si="4"/>
        <v>18405</v>
      </c>
      <c r="R11" s="52">
        <v>16030</v>
      </c>
      <c r="S11" s="51">
        <v>1.3120000000000001</v>
      </c>
      <c r="T11" s="51">
        <v>1.1051</v>
      </c>
      <c r="U11" s="50">
        <v>144.9</v>
      </c>
      <c r="V11" s="43">
        <v>12217.99</v>
      </c>
      <c r="W11" s="43">
        <v>12387.63</v>
      </c>
      <c r="X11" s="49">
        <f t="shared" si="5"/>
        <v>14505.474617681659</v>
      </c>
      <c r="Y11" s="48">
        <v>1.3126</v>
      </c>
    </row>
    <row r="12" spans="1:25" x14ac:dyDescent="0.2">
      <c r="B12" s="47">
        <v>45540</v>
      </c>
      <c r="C12" s="46">
        <v>15760</v>
      </c>
      <c r="D12" s="45">
        <v>15770</v>
      </c>
      <c r="E12" s="44">
        <f t="shared" si="0"/>
        <v>15765</v>
      </c>
      <c r="F12" s="46">
        <v>15975</v>
      </c>
      <c r="G12" s="45">
        <v>15980</v>
      </c>
      <c r="H12" s="44">
        <f t="shared" si="1"/>
        <v>15977.5</v>
      </c>
      <c r="I12" s="46">
        <v>16795</v>
      </c>
      <c r="J12" s="45">
        <v>16845</v>
      </c>
      <c r="K12" s="44">
        <f t="shared" si="2"/>
        <v>16820</v>
      </c>
      <c r="L12" s="46">
        <v>17485</v>
      </c>
      <c r="M12" s="45">
        <v>17535</v>
      </c>
      <c r="N12" s="44">
        <f t="shared" si="3"/>
        <v>17510</v>
      </c>
      <c r="O12" s="46">
        <v>18130</v>
      </c>
      <c r="P12" s="45">
        <v>18180</v>
      </c>
      <c r="Q12" s="44">
        <f t="shared" si="4"/>
        <v>18155</v>
      </c>
      <c r="R12" s="52">
        <v>15770</v>
      </c>
      <c r="S12" s="51">
        <v>1.3160000000000001</v>
      </c>
      <c r="T12" s="51">
        <v>1.1094999999999999</v>
      </c>
      <c r="U12" s="50">
        <v>143.46</v>
      </c>
      <c r="V12" s="43">
        <v>11983.28</v>
      </c>
      <c r="W12" s="43">
        <v>12138.25</v>
      </c>
      <c r="X12" s="49">
        <f t="shared" si="5"/>
        <v>14213.609734114467</v>
      </c>
      <c r="Y12" s="48">
        <v>1.3165</v>
      </c>
    </row>
    <row r="13" spans="1:25" x14ac:dyDescent="0.2">
      <c r="B13" s="47">
        <v>45541</v>
      </c>
      <c r="C13" s="46">
        <v>15825</v>
      </c>
      <c r="D13" s="45">
        <v>15830</v>
      </c>
      <c r="E13" s="44">
        <f t="shared" si="0"/>
        <v>15827.5</v>
      </c>
      <c r="F13" s="46">
        <v>15990</v>
      </c>
      <c r="G13" s="45">
        <v>16000</v>
      </c>
      <c r="H13" s="44">
        <f t="shared" si="1"/>
        <v>15995</v>
      </c>
      <c r="I13" s="46">
        <v>16805</v>
      </c>
      <c r="J13" s="45">
        <v>16855</v>
      </c>
      <c r="K13" s="44">
        <f t="shared" si="2"/>
        <v>16830</v>
      </c>
      <c r="L13" s="46">
        <v>17495</v>
      </c>
      <c r="M13" s="45">
        <v>17545</v>
      </c>
      <c r="N13" s="44">
        <f t="shared" si="3"/>
        <v>17520</v>
      </c>
      <c r="O13" s="46">
        <v>18145</v>
      </c>
      <c r="P13" s="45">
        <v>18195</v>
      </c>
      <c r="Q13" s="44">
        <f t="shared" si="4"/>
        <v>18170</v>
      </c>
      <c r="R13" s="52">
        <v>15830</v>
      </c>
      <c r="S13" s="51">
        <v>1.3178000000000001</v>
      </c>
      <c r="T13" s="51">
        <v>1.1107</v>
      </c>
      <c r="U13" s="50">
        <v>143.07</v>
      </c>
      <c r="V13" s="43">
        <v>12012.44</v>
      </c>
      <c r="W13" s="43">
        <v>12136.84</v>
      </c>
      <c r="X13" s="49">
        <f t="shared" si="5"/>
        <v>14252.273341136221</v>
      </c>
      <c r="Y13" s="48">
        <v>1.3183</v>
      </c>
    </row>
    <row r="14" spans="1:25" x14ac:dyDescent="0.2">
      <c r="B14" s="47">
        <v>45544</v>
      </c>
      <c r="C14" s="46">
        <v>15650</v>
      </c>
      <c r="D14" s="45">
        <v>15655</v>
      </c>
      <c r="E14" s="44">
        <f t="shared" si="0"/>
        <v>15652.5</v>
      </c>
      <c r="F14" s="46">
        <v>15885</v>
      </c>
      <c r="G14" s="45">
        <v>15895</v>
      </c>
      <c r="H14" s="44">
        <f t="shared" si="1"/>
        <v>15890</v>
      </c>
      <c r="I14" s="46">
        <v>16675</v>
      </c>
      <c r="J14" s="45">
        <v>16725</v>
      </c>
      <c r="K14" s="44">
        <f t="shared" si="2"/>
        <v>16700</v>
      </c>
      <c r="L14" s="46">
        <v>17345</v>
      </c>
      <c r="M14" s="45">
        <v>17395</v>
      </c>
      <c r="N14" s="44">
        <f t="shared" si="3"/>
        <v>17370</v>
      </c>
      <c r="O14" s="46">
        <v>17995</v>
      </c>
      <c r="P14" s="45">
        <v>18045</v>
      </c>
      <c r="Q14" s="44">
        <f t="shared" si="4"/>
        <v>18020</v>
      </c>
      <c r="R14" s="52">
        <v>15655</v>
      </c>
      <c r="S14" s="51">
        <v>1.3088</v>
      </c>
      <c r="T14" s="51">
        <v>1.1045</v>
      </c>
      <c r="U14" s="50">
        <v>143.61000000000001</v>
      </c>
      <c r="V14" s="43">
        <v>11961.34</v>
      </c>
      <c r="W14" s="43">
        <v>12140.07</v>
      </c>
      <c r="X14" s="49">
        <f t="shared" si="5"/>
        <v>14173.834314169308</v>
      </c>
      <c r="Y14" s="48">
        <v>1.3092999999999999</v>
      </c>
    </row>
    <row r="15" spans="1:25" x14ac:dyDescent="0.2">
      <c r="B15" s="47">
        <v>45545</v>
      </c>
      <c r="C15" s="46">
        <v>15600</v>
      </c>
      <c r="D15" s="45">
        <v>15610</v>
      </c>
      <c r="E15" s="44">
        <f t="shared" si="0"/>
        <v>15605</v>
      </c>
      <c r="F15" s="46">
        <v>15825</v>
      </c>
      <c r="G15" s="45">
        <v>15830</v>
      </c>
      <c r="H15" s="44">
        <f t="shared" si="1"/>
        <v>15827.5</v>
      </c>
      <c r="I15" s="46">
        <v>16610</v>
      </c>
      <c r="J15" s="45">
        <v>16660</v>
      </c>
      <c r="K15" s="44">
        <f t="shared" si="2"/>
        <v>16635</v>
      </c>
      <c r="L15" s="46">
        <v>17285</v>
      </c>
      <c r="M15" s="45">
        <v>17335</v>
      </c>
      <c r="N15" s="44">
        <f t="shared" si="3"/>
        <v>17310</v>
      </c>
      <c r="O15" s="46">
        <v>17945</v>
      </c>
      <c r="P15" s="45">
        <v>17995</v>
      </c>
      <c r="Q15" s="44">
        <f t="shared" si="4"/>
        <v>17970</v>
      </c>
      <c r="R15" s="52">
        <v>15610</v>
      </c>
      <c r="S15" s="51">
        <v>1.3089999999999999</v>
      </c>
      <c r="T15" s="51">
        <v>1.1032</v>
      </c>
      <c r="U15" s="50">
        <v>143.13</v>
      </c>
      <c r="V15" s="43">
        <v>11925.13</v>
      </c>
      <c r="W15" s="43">
        <v>12088.58</v>
      </c>
      <c r="X15" s="49">
        <f t="shared" si="5"/>
        <v>14149.746192893401</v>
      </c>
      <c r="Y15" s="48">
        <v>1.3095000000000001</v>
      </c>
    </row>
    <row r="16" spans="1:25" x14ac:dyDescent="0.2">
      <c r="B16" s="47">
        <v>45546</v>
      </c>
      <c r="C16" s="46">
        <v>15675</v>
      </c>
      <c r="D16" s="45">
        <v>15700</v>
      </c>
      <c r="E16" s="44">
        <f t="shared" si="0"/>
        <v>15687.5</v>
      </c>
      <c r="F16" s="46">
        <v>15950</v>
      </c>
      <c r="G16" s="45">
        <v>15975</v>
      </c>
      <c r="H16" s="44">
        <f t="shared" si="1"/>
        <v>15962.5</v>
      </c>
      <c r="I16" s="46">
        <v>16725</v>
      </c>
      <c r="J16" s="45">
        <v>16775</v>
      </c>
      <c r="K16" s="44">
        <f t="shared" si="2"/>
        <v>16750</v>
      </c>
      <c r="L16" s="46">
        <v>17395</v>
      </c>
      <c r="M16" s="45">
        <v>17445</v>
      </c>
      <c r="N16" s="44">
        <f t="shared" si="3"/>
        <v>17420</v>
      </c>
      <c r="O16" s="46">
        <v>18055</v>
      </c>
      <c r="P16" s="45">
        <v>18105</v>
      </c>
      <c r="Q16" s="44">
        <f t="shared" si="4"/>
        <v>18080</v>
      </c>
      <c r="R16" s="52">
        <v>15700</v>
      </c>
      <c r="S16" s="51">
        <v>1.3091999999999999</v>
      </c>
      <c r="T16" s="51">
        <v>1.1044</v>
      </c>
      <c r="U16" s="50">
        <v>141.69999999999999</v>
      </c>
      <c r="V16" s="43">
        <v>11992.06</v>
      </c>
      <c r="W16" s="43">
        <v>12197.45</v>
      </c>
      <c r="X16" s="49">
        <f t="shared" si="5"/>
        <v>14215.863817457443</v>
      </c>
      <c r="Y16" s="48">
        <v>1.3097000000000001</v>
      </c>
    </row>
    <row r="17" spans="2:25" x14ac:dyDescent="0.2">
      <c r="B17" s="47">
        <v>45547</v>
      </c>
      <c r="C17" s="46">
        <v>15870</v>
      </c>
      <c r="D17" s="45">
        <v>15875</v>
      </c>
      <c r="E17" s="44">
        <f t="shared" si="0"/>
        <v>15872.5</v>
      </c>
      <c r="F17" s="46">
        <v>16100</v>
      </c>
      <c r="G17" s="45">
        <v>16150</v>
      </c>
      <c r="H17" s="44">
        <f t="shared" si="1"/>
        <v>16125</v>
      </c>
      <c r="I17" s="46">
        <v>16885</v>
      </c>
      <c r="J17" s="45">
        <v>16935</v>
      </c>
      <c r="K17" s="44">
        <f t="shared" si="2"/>
        <v>16910</v>
      </c>
      <c r="L17" s="46">
        <v>17535</v>
      </c>
      <c r="M17" s="45">
        <v>17585</v>
      </c>
      <c r="N17" s="44">
        <f t="shared" si="3"/>
        <v>17560</v>
      </c>
      <c r="O17" s="46">
        <v>18175</v>
      </c>
      <c r="P17" s="45">
        <v>18225</v>
      </c>
      <c r="Q17" s="44">
        <f t="shared" si="4"/>
        <v>18200</v>
      </c>
      <c r="R17" s="52">
        <v>15875</v>
      </c>
      <c r="S17" s="51">
        <v>1.3039000000000001</v>
      </c>
      <c r="T17" s="51">
        <v>1.1014999999999999</v>
      </c>
      <c r="U17" s="50">
        <v>142.57</v>
      </c>
      <c r="V17" s="43">
        <v>12175.01</v>
      </c>
      <c r="W17" s="43">
        <v>12380.22</v>
      </c>
      <c r="X17" s="49">
        <f t="shared" si="5"/>
        <v>14412.165229232865</v>
      </c>
      <c r="Y17" s="48">
        <v>1.3045</v>
      </c>
    </row>
    <row r="18" spans="2:25" x14ac:dyDescent="0.2">
      <c r="B18" s="47">
        <v>45548</v>
      </c>
      <c r="C18" s="46">
        <v>15660</v>
      </c>
      <c r="D18" s="45">
        <v>15665</v>
      </c>
      <c r="E18" s="44">
        <f t="shared" si="0"/>
        <v>15662.5</v>
      </c>
      <c r="F18" s="46">
        <v>15975</v>
      </c>
      <c r="G18" s="45">
        <v>16000</v>
      </c>
      <c r="H18" s="44">
        <f t="shared" si="1"/>
        <v>15987.5</v>
      </c>
      <c r="I18" s="46">
        <v>16750</v>
      </c>
      <c r="J18" s="45">
        <v>16800</v>
      </c>
      <c r="K18" s="44">
        <f t="shared" si="2"/>
        <v>16775</v>
      </c>
      <c r="L18" s="46">
        <v>17400</v>
      </c>
      <c r="M18" s="45">
        <v>17450</v>
      </c>
      <c r="N18" s="44">
        <f t="shared" si="3"/>
        <v>17425</v>
      </c>
      <c r="O18" s="46">
        <v>18035</v>
      </c>
      <c r="P18" s="45">
        <v>18085</v>
      </c>
      <c r="Q18" s="44">
        <f t="shared" si="4"/>
        <v>18060</v>
      </c>
      <c r="R18" s="52">
        <v>15665</v>
      </c>
      <c r="S18" s="51">
        <v>1.3123</v>
      </c>
      <c r="T18" s="51">
        <v>1.1085</v>
      </c>
      <c r="U18" s="50">
        <v>140.84</v>
      </c>
      <c r="V18" s="43">
        <v>11937.06</v>
      </c>
      <c r="W18" s="43">
        <v>12188.62</v>
      </c>
      <c r="X18" s="49">
        <f t="shared" si="5"/>
        <v>14131.709517365809</v>
      </c>
      <c r="Y18" s="48">
        <v>1.3127</v>
      </c>
    </row>
    <row r="19" spans="2:25" x14ac:dyDescent="0.2">
      <c r="B19" s="47">
        <v>45551</v>
      </c>
      <c r="C19" s="46">
        <v>15925</v>
      </c>
      <c r="D19" s="45">
        <v>15950</v>
      </c>
      <c r="E19" s="44">
        <f t="shared" si="0"/>
        <v>15937.5</v>
      </c>
      <c r="F19" s="46">
        <v>16195</v>
      </c>
      <c r="G19" s="45">
        <v>16200</v>
      </c>
      <c r="H19" s="44">
        <f t="shared" si="1"/>
        <v>16197.5</v>
      </c>
      <c r="I19" s="46">
        <v>16945</v>
      </c>
      <c r="J19" s="45">
        <v>16995</v>
      </c>
      <c r="K19" s="44">
        <f t="shared" si="2"/>
        <v>16970</v>
      </c>
      <c r="L19" s="46">
        <v>17600</v>
      </c>
      <c r="M19" s="45">
        <v>17650</v>
      </c>
      <c r="N19" s="44">
        <f t="shared" si="3"/>
        <v>17625</v>
      </c>
      <c r="O19" s="46">
        <v>18235</v>
      </c>
      <c r="P19" s="45">
        <v>18285</v>
      </c>
      <c r="Q19" s="44">
        <f t="shared" si="4"/>
        <v>18260</v>
      </c>
      <c r="R19" s="52">
        <v>15950</v>
      </c>
      <c r="S19" s="51">
        <v>1.3201000000000001</v>
      </c>
      <c r="T19" s="51">
        <v>1.1124000000000001</v>
      </c>
      <c r="U19" s="50">
        <v>139.88999999999999</v>
      </c>
      <c r="V19" s="43">
        <v>12082.42</v>
      </c>
      <c r="W19" s="43">
        <v>12269.01</v>
      </c>
      <c r="X19" s="49">
        <f t="shared" si="5"/>
        <v>14338.367493707299</v>
      </c>
      <c r="Y19" s="48">
        <v>1.3204</v>
      </c>
    </row>
    <row r="20" spans="2:25" x14ac:dyDescent="0.2">
      <c r="B20" s="47">
        <v>45552</v>
      </c>
      <c r="C20" s="46">
        <v>15945</v>
      </c>
      <c r="D20" s="45">
        <v>15955</v>
      </c>
      <c r="E20" s="44">
        <f t="shared" si="0"/>
        <v>15950</v>
      </c>
      <c r="F20" s="46">
        <v>16175</v>
      </c>
      <c r="G20" s="45">
        <v>16180</v>
      </c>
      <c r="H20" s="44">
        <f t="shared" si="1"/>
        <v>16177.5</v>
      </c>
      <c r="I20" s="46">
        <v>16915</v>
      </c>
      <c r="J20" s="45">
        <v>16965</v>
      </c>
      <c r="K20" s="44">
        <f t="shared" si="2"/>
        <v>16940</v>
      </c>
      <c r="L20" s="46">
        <v>17565</v>
      </c>
      <c r="M20" s="45">
        <v>17615</v>
      </c>
      <c r="N20" s="44">
        <f t="shared" si="3"/>
        <v>17590</v>
      </c>
      <c r="O20" s="46">
        <v>18200</v>
      </c>
      <c r="P20" s="45">
        <v>18250</v>
      </c>
      <c r="Q20" s="44">
        <f t="shared" si="4"/>
        <v>18225</v>
      </c>
      <c r="R20" s="52">
        <v>15955</v>
      </c>
      <c r="S20" s="51">
        <v>1.3221000000000001</v>
      </c>
      <c r="T20" s="51">
        <v>1.1138999999999999</v>
      </c>
      <c r="U20" s="50">
        <v>140.61000000000001</v>
      </c>
      <c r="V20" s="43">
        <v>12067.92</v>
      </c>
      <c r="W20" s="43">
        <v>12235.33</v>
      </c>
      <c r="X20" s="49">
        <f t="shared" si="5"/>
        <v>14323.547894784093</v>
      </c>
      <c r="Y20" s="48">
        <v>1.3224</v>
      </c>
    </row>
    <row r="21" spans="2:25" x14ac:dyDescent="0.2">
      <c r="B21" s="47">
        <v>45553</v>
      </c>
      <c r="C21" s="46">
        <v>15970</v>
      </c>
      <c r="D21" s="45">
        <v>15975</v>
      </c>
      <c r="E21" s="44">
        <f t="shared" si="0"/>
        <v>15972.5</v>
      </c>
      <c r="F21" s="46">
        <v>16220</v>
      </c>
      <c r="G21" s="45">
        <v>16230</v>
      </c>
      <c r="H21" s="44">
        <f t="shared" si="1"/>
        <v>16225</v>
      </c>
      <c r="I21" s="46">
        <v>16975</v>
      </c>
      <c r="J21" s="45">
        <v>17025</v>
      </c>
      <c r="K21" s="44">
        <f t="shared" si="2"/>
        <v>17000</v>
      </c>
      <c r="L21" s="46">
        <v>17625</v>
      </c>
      <c r="M21" s="45">
        <v>17675</v>
      </c>
      <c r="N21" s="44">
        <f t="shared" si="3"/>
        <v>17650</v>
      </c>
      <c r="O21" s="46">
        <v>18260</v>
      </c>
      <c r="P21" s="45">
        <v>18310</v>
      </c>
      <c r="Q21" s="44">
        <f t="shared" si="4"/>
        <v>18285</v>
      </c>
      <c r="R21" s="52">
        <v>15975</v>
      </c>
      <c r="S21" s="51">
        <v>1.3210999999999999</v>
      </c>
      <c r="T21" s="51">
        <v>1.1125</v>
      </c>
      <c r="U21" s="50">
        <v>141.85</v>
      </c>
      <c r="V21" s="43">
        <v>12092.2</v>
      </c>
      <c r="W21" s="43">
        <v>12283.36</v>
      </c>
      <c r="X21" s="49">
        <f t="shared" si="5"/>
        <v>14359.550561797752</v>
      </c>
      <c r="Y21" s="48">
        <v>1.3212999999999999</v>
      </c>
    </row>
    <row r="22" spans="2:25" x14ac:dyDescent="0.2">
      <c r="B22" s="47">
        <v>45554</v>
      </c>
      <c r="C22" s="46">
        <v>16100</v>
      </c>
      <c r="D22" s="45">
        <v>16110</v>
      </c>
      <c r="E22" s="44">
        <f t="shared" si="0"/>
        <v>16105</v>
      </c>
      <c r="F22" s="46">
        <v>16350</v>
      </c>
      <c r="G22" s="45">
        <v>16375</v>
      </c>
      <c r="H22" s="44">
        <f t="shared" si="1"/>
        <v>16362.5</v>
      </c>
      <c r="I22" s="46">
        <v>17095</v>
      </c>
      <c r="J22" s="45">
        <v>17145</v>
      </c>
      <c r="K22" s="44">
        <f t="shared" si="2"/>
        <v>17120</v>
      </c>
      <c r="L22" s="46">
        <v>17725</v>
      </c>
      <c r="M22" s="45">
        <v>17775</v>
      </c>
      <c r="N22" s="44">
        <f t="shared" si="3"/>
        <v>17750</v>
      </c>
      <c r="O22" s="46">
        <v>18360</v>
      </c>
      <c r="P22" s="45">
        <v>18410</v>
      </c>
      <c r="Q22" s="44">
        <f t="shared" si="4"/>
        <v>18385</v>
      </c>
      <c r="R22" s="52">
        <v>16110</v>
      </c>
      <c r="S22" s="51">
        <v>1.3286</v>
      </c>
      <c r="T22" s="51">
        <v>1.1158999999999999</v>
      </c>
      <c r="U22" s="50">
        <v>142.93</v>
      </c>
      <c r="V22" s="43">
        <v>12125.55</v>
      </c>
      <c r="W22" s="43">
        <v>12326.86</v>
      </c>
      <c r="X22" s="49">
        <f t="shared" si="5"/>
        <v>14436.777489022315</v>
      </c>
      <c r="Y22" s="48">
        <v>1.3284</v>
      </c>
    </row>
    <row r="23" spans="2:25" x14ac:dyDescent="0.2">
      <c r="B23" s="47">
        <v>45555</v>
      </c>
      <c r="C23" s="46">
        <v>16170</v>
      </c>
      <c r="D23" s="45">
        <v>16175</v>
      </c>
      <c r="E23" s="44">
        <f t="shared" si="0"/>
        <v>16172.5</v>
      </c>
      <c r="F23" s="46">
        <v>16440</v>
      </c>
      <c r="G23" s="45">
        <v>16470</v>
      </c>
      <c r="H23" s="44">
        <f t="shared" si="1"/>
        <v>16455</v>
      </c>
      <c r="I23" s="46">
        <v>17175</v>
      </c>
      <c r="J23" s="45">
        <v>17225</v>
      </c>
      <c r="K23" s="44">
        <f t="shared" si="2"/>
        <v>17200</v>
      </c>
      <c r="L23" s="46">
        <v>17810</v>
      </c>
      <c r="M23" s="45">
        <v>17860</v>
      </c>
      <c r="N23" s="44">
        <f t="shared" si="3"/>
        <v>17835</v>
      </c>
      <c r="O23" s="46">
        <v>18445</v>
      </c>
      <c r="P23" s="45">
        <v>18495</v>
      </c>
      <c r="Q23" s="44">
        <f t="shared" si="4"/>
        <v>18470</v>
      </c>
      <c r="R23" s="52">
        <v>16175</v>
      </c>
      <c r="S23" s="51">
        <v>1.33</v>
      </c>
      <c r="T23" s="51">
        <v>1.1161000000000001</v>
      </c>
      <c r="U23" s="50">
        <v>144.21</v>
      </c>
      <c r="V23" s="43">
        <v>12161.65</v>
      </c>
      <c r="W23" s="43">
        <v>12383.46</v>
      </c>
      <c r="X23" s="49">
        <f t="shared" si="5"/>
        <v>14492.428993817757</v>
      </c>
      <c r="Y23" s="48">
        <v>1.33</v>
      </c>
    </row>
    <row r="24" spans="2:25" x14ac:dyDescent="0.2">
      <c r="B24" s="47">
        <v>45558</v>
      </c>
      <c r="C24" s="46">
        <v>16325</v>
      </c>
      <c r="D24" s="45">
        <v>16350</v>
      </c>
      <c r="E24" s="44">
        <f t="shared" si="0"/>
        <v>16337.5</v>
      </c>
      <c r="F24" s="46">
        <v>16500</v>
      </c>
      <c r="G24" s="45">
        <v>16525</v>
      </c>
      <c r="H24" s="44">
        <f t="shared" si="1"/>
        <v>16512.5</v>
      </c>
      <c r="I24" s="46">
        <v>17230</v>
      </c>
      <c r="J24" s="45">
        <v>17280</v>
      </c>
      <c r="K24" s="44">
        <f t="shared" si="2"/>
        <v>17255</v>
      </c>
      <c r="L24" s="46">
        <v>17860</v>
      </c>
      <c r="M24" s="45">
        <v>17910</v>
      </c>
      <c r="N24" s="44">
        <f t="shared" si="3"/>
        <v>17885</v>
      </c>
      <c r="O24" s="46">
        <v>18495</v>
      </c>
      <c r="P24" s="45">
        <v>18545</v>
      </c>
      <c r="Q24" s="44">
        <f t="shared" si="4"/>
        <v>18520</v>
      </c>
      <c r="R24" s="52">
        <v>16350</v>
      </c>
      <c r="S24" s="51">
        <v>1.3312999999999999</v>
      </c>
      <c r="T24" s="51">
        <v>1.1120000000000001</v>
      </c>
      <c r="U24" s="50">
        <v>143.62</v>
      </c>
      <c r="V24" s="43">
        <v>12281.23</v>
      </c>
      <c r="W24" s="43">
        <v>12416.41</v>
      </c>
      <c r="X24" s="49">
        <f t="shared" si="5"/>
        <v>14703.237410071941</v>
      </c>
      <c r="Y24" s="48">
        <v>1.3309</v>
      </c>
    </row>
    <row r="25" spans="2:25" x14ac:dyDescent="0.2">
      <c r="B25" s="47">
        <v>45559</v>
      </c>
      <c r="C25" s="46">
        <v>16425</v>
      </c>
      <c r="D25" s="45">
        <v>16430</v>
      </c>
      <c r="E25" s="44">
        <f t="shared" si="0"/>
        <v>16427.5</v>
      </c>
      <c r="F25" s="46">
        <v>16670</v>
      </c>
      <c r="G25" s="45">
        <v>16675</v>
      </c>
      <c r="H25" s="44">
        <f t="shared" si="1"/>
        <v>16672.5</v>
      </c>
      <c r="I25" s="46">
        <v>17385</v>
      </c>
      <c r="J25" s="45">
        <v>17435</v>
      </c>
      <c r="K25" s="44">
        <f t="shared" si="2"/>
        <v>17410</v>
      </c>
      <c r="L25" s="46">
        <v>18020</v>
      </c>
      <c r="M25" s="45">
        <v>18070</v>
      </c>
      <c r="N25" s="44">
        <f t="shared" si="3"/>
        <v>18045</v>
      </c>
      <c r="O25" s="46">
        <v>18655</v>
      </c>
      <c r="P25" s="45">
        <v>18705</v>
      </c>
      <c r="Q25" s="44">
        <f t="shared" si="4"/>
        <v>18680</v>
      </c>
      <c r="R25" s="52">
        <v>16430</v>
      </c>
      <c r="S25" s="51">
        <v>1.3371</v>
      </c>
      <c r="T25" s="51">
        <v>1.113</v>
      </c>
      <c r="U25" s="50">
        <v>143.99</v>
      </c>
      <c r="V25" s="43">
        <v>12287.79</v>
      </c>
      <c r="W25" s="43">
        <v>12474.75</v>
      </c>
      <c r="X25" s="49">
        <f t="shared" si="5"/>
        <v>14761.904761904761</v>
      </c>
      <c r="Y25" s="48">
        <v>1.3367</v>
      </c>
    </row>
    <row r="26" spans="2:25" x14ac:dyDescent="0.2">
      <c r="B26" s="47">
        <v>45560</v>
      </c>
      <c r="C26" s="46">
        <v>16440</v>
      </c>
      <c r="D26" s="45">
        <v>16450</v>
      </c>
      <c r="E26" s="44">
        <f t="shared" si="0"/>
        <v>16445</v>
      </c>
      <c r="F26" s="46">
        <v>16730</v>
      </c>
      <c r="G26" s="45">
        <v>16750</v>
      </c>
      <c r="H26" s="44">
        <f t="shared" si="1"/>
        <v>16740</v>
      </c>
      <c r="I26" s="46">
        <v>17470</v>
      </c>
      <c r="J26" s="45">
        <v>17520</v>
      </c>
      <c r="K26" s="44">
        <f t="shared" si="2"/>
        <v>17495</v>
      </c>
      <c r="L26" s="46">
        <v>18100</v>
      </c>
      <c r="M26" s="45">
        <v>18150</v>
      </c>
      <c r="N26" s="44">
        <f t="shared" si="3"/>
        <v>18125</v>
      </c>
      <c r="O26" s="46">
        <v>18725</v>
      </c>
      <c r="P26" s="45">
        <v>18775</v>
      </c>
      <c r="Q26" s="44">
        <f t="shared" si="4"/>
        <v>18750</v>
      </c>
      <c r="R26" s="52">
        <v>16450</v>
      </c>
      <c r="S26" s="51">
        <v>1.3375999999999999</v>
      </c>
      <c r="T26" s="51">
        <v>1.1194999999999999</v>
      </c>
      <c r="U26" s="50">
        <v>144.31</v>
      </c>
      <c r="V26" s="43">
        <v>12298.15</v>
      </c>
      <c r="W26" s="43">
        <v>12526.17</v>
      </c>
      <c r="X26" s="49">
        <f t="shared" si="5"/>
        <v>14694.059848146495</v>
      </c>
      <c r="Y26" s="48">
        <v>1.3371999999999999</v>
      </c>
    </row>
    <row r="27" spans="2:25" x14ac:dyDescent="0.2">
      <c r="B27" s="47">
        <v>45561</v>
      </c>
      <c r="C27" s="46">
        <v>16550</v>
      </c>
      <c r="D27" s="45">
        <v>16555</v>
      </c>
      <c r="E27" s="44">
        <f t="shared" si="0"/>
        <v>16552.5</v>
      </c>
      <c r="F27" s="46">
        <v>16820</v>
      </c>
      <c r="G27" s="45">
        <v>16825</v>
      </c>
      <c r="H27" s="44">
        <f t="shared" si="1"/>
        <v>16822.5</v>
      </c>
      <c r="I27" s="46">
        <v>17550</v>
      </c>
      <c r="J27" s="45">
        <v>17600</v>
      </c>
      <c r="K27" s="44">
        <f t="shared" si="2"/>
        <v>17575</v>
      </c>
      <c r="L27" s="46">
        <v>18180</v>
      </c>
      <c r="M27" s="45">
        <v>18230</v>
      </c>
      <c r="N27" s="44">
        <f t="shared" si="3"/>
        <v>18205</v>
      </c>
      <c r="O27" s="46">
        <v>18805</v>
      </c>
      <c r="P27" s="45">
        <v>18855</v>
      </c>
      <c r="Q27" s="44">
        <f t="shared" si="4"/>
        <v>18830</v>
      </c>
      <c r="R27" s="52">
        <v>16555</v>
      </c>
      <c r="S27" s="51">
        <v>1.3374999999999999</v>
      </c>
      <c r="T27" s="51">
        <v>1.1154999999999999</v>
      </c>
      <c r="U27" s="50">
        <v>144.16999999999999</v>
      </c>
      <c r="V27" s="43">
        <v>12377.57</v>
      </c>
      <c r="W27" s="43">
        <v>12584.14</v>
      </c>
      <c r="X27" s="49">
        <f t="shared" si="5"/>
        <v>14840.878529807262</v>
      </c>
      <c r="Y27" s="48">
        <v>1.337</v>
      </c>
    </row>
    <row r="28" spans="2:25" x14ac:dyDescent="0.2">
      <c r="B28" s="47">
        <v>45562</v>
      </c>
      <c r="C28" s="46">
        <v>16650</v>
      </c>
      <c r="D28" s="45">
        <v>16655</v>
      </c>
      <c r="E28" s="44">
        <f t="shared" si="0"/>
        <v>16652.5</v>
      </c>
      <c r="F28" s="46">
        <v>16895</v>
      </c>
      <c r="G28" s="45">
        <v>16900</v>
      </c>
      <c r="H28" s="44">
        <f t="shared" si="1"/>
        <v>16897.5</v>
      </c>
      <c r="I28" s="46">
        <v>17620</v>
      </c>
      <c r="J28" s="45">
        <v>17670</v>
      </c>
      <c r="K28" s="44">
        <f t="shared" si="2"/>
        <v>17645</v>
      </c>
      <c r="L28" s="46">
        <v>18275</v>
      </c>
      <c r="M28" s="45">
        <v>18325</v>
      </c>
      <c r="N28" s="44">
        <f t="shared" si="3"/>
        <v>18300</v>
      </c>
      <c r="O28" s="46">
        <v>18935</v>
      </c>
      <c r="P28" s="45">
        <v>18985</v>
      </c>
      <c r="Q28" s="44">
        <f t="shared" si="4"/>
        <v>18960</v>
      </c>
      <c r="R28" s="52">
        <v>16655</v>
      </c>
      <c r="S28" s="51">
        <v>1.3389</v>
      </c>
      <c r="T28" s="51">
        <v>1.1163000000000001</v>
      </c>
      <c r="U28" s="50">
        <v>143.11000000000001</v>
      </c>
      <c r="V28" s="43">
        <v>12439.32</v>
      </c>
      <c r="W28" s="43">
        <v>12627.02</v>
      </c>
      <c r="X28" s="49">
        <f t="shared" si="5"/>
        <v>14919.824419958792</v>
      </c>
      <c r="Y28" s="48">
        <v>1.3384</v>
      </c>
    </row>
    <row r="29" spans="2:25" x14ac:dyDescent="0.2">
      <c r="B29" s="47">
        <v>45565</v>
      </c>
      <c r="C29" s="46">
        <v>17000</v>
      </c>
      <c r="D29" s="45">
        <v>17005</v>
      </c>
      <c r="E29" s="44">
        <f t="shared" si="0"/>
        <v>17002.5</v>
      </c>
      <c r="F29" s="46">
        <v>17300</v>
      </c>
      <c r="G29" s="45">
        <v>17310</v>
      </c>
      <c r="H29" s="44">
        <f t="shared" si="1"/>
        <v>17305</v>
      </c>
      <c r="I29" s="46">
        <v>18020</v>
      </c>
      <c r="J29" s="45">
        <v>18070</v>
      </c>
      <c r="K29" s="44">
        <f t="shared" si="2"/>
        <v>18045</v>
      </c>
      <c r="L29" s="46">
        <v>18640</v>
      </c>
      <c r="M29" s="45">
        <v>18690</v>
      </c>
      <c r="N29" s="44">
        <f t="shared" si="3"/>
        <v>18665</v>
      </c>
      <c r="O29" s="46">
        <v>19295</v>
      </c>
      <c r="P29" s="45">
        <v>19345</v>
      </c>
      <c r="Q29" s="44">
        <f t="shared" si="4"/>
        <v>19320</v>
      </c>
      <c r="R29" s="52">
        <v>17005</v>
      </c>
      <c r="S29" s="51">
        <v>1.3403</v>
      </c>
      <c r="T29" s="51">
        <v>1.1197999999999999</v>
      </c>
      <c r="U29" s="50">
        <v>142.57</v>
      </c>
      <c r="V29" s="43">
        <v>12687.46</v>
      </c>
      <c r="W29" s="43">
        <v>12918.87</v>
      </c>
      <c r="X29" s="49">
        <f t="shared" si="5"/>
        <v>15185.747454902663</v>
      </c>
      <c r="Y29" s="48">
        <v>1.3399000000000001</v>
      </c>
    </row>
    <row r="30" spans="2:25" s="10" customFormat="1" x14ac:dyDescent="0.2">
      <c r="B30" s="42" t="s">
        <v>11</v>
      </c>
      <c r="C30" s="41">
        <f>ROUND(AVERAGE(C9:C29),2)</f>
        <v>16108.81</v>
      </c>
      <c r="D30" s="40">
        <f>ROUND(AVERAGE(D9:D29),2)</f>
        <v>16117.86</v>
      </c>
      <c r="E30" s="39">
        <f>ROUND(AVERAGE(C30:D30),2)</f>
        <v>16113.34</v>
      </c>
      <c r="F30" s="41">
        <f>ROUND(AVERAGE(F9:F29),2)</f>
        <v>16351.67</v>
      </c>
      <c r="G30" s="40">
        <f>ROUND(AVERAGE(G9:G29),2)</f>
        <v>16366.67</v>
      </c>
      <c r="H30" s="39">
        <f>ROUND(AVERAGE(F30:G30),2)</f>
        <v>16359.17</v>
      </c>
      <c r="I30" s="41">
        <f>ROUND(AVERAGE(I9:I29),2)</f>
        <v>17118.099999999999</v>
      </c>
      <c r="J30" s="40">
        <f>ROUND(AVERAGE(J9:J29),2)</f>
        <v>17168.099999999999</v>
      </c>
      <c r="K30" s="39">
        <f>ROUND(AVERAGE(I30:J30),2)</f>
        <v>17143.099999999999</v>
      </c>
      <c r="L30" s="41">
        <f>ROUND(AVERAGE(L9:L29),2)</f>
        <v>17772.14</v>
      </c>
      <c r="M30" s="40">
        <f>ROUND(AVERAGE(M9:M29),2)</f>
        <v>17822.14</v>
      </c>
      <c r="N30" s="39">
        <f>ROUND(AVERAGE(L30:M30),2)</f>
        <v>17797.14</v>
      </c>
      <c r="O30" s="41">
        <f>ROUND(AVERAGE(O9:O29),2)</f>
        <v>18410.48</v>
      </c>
      <c r="P30" s="40">
        <f>ROUND(AVERAGE(P9:P29),2)</f>
        <v>18460.48</v>
      </c>
      <c r="Q30" s="39">
        <f>ROUND(AVERAGE(O30:P30),2)</f>
        <v>18435.48</v>
      </c>
      <c r="R30" s="38">
        <f>ROUND(AVERAGE(R9:R29),2)</f>
        <v>16117.86</v>
      </c>
      <c r="S30" s="37">
        <f>ROUND(AVERAGE(S9:S29),4)</f>
        <v>1.3219000000000001</v>
      </c>
      <c r="T30" s="36">
        <f>ROUND(AVERAGE(T9:T29),4)</f>
        <v>1.1107</v>
      </c>
      <c r="U30" s="175">
        <f>ROUND(AVERAGE(U9:U29),2)</f>
        <v>143.22999999999999</v>
      </c>
      <c r="V30" s="35">
        <f>AVERAGE(V9:V29)</f>
        <v>12192.372857142858</v>
      </c>
      <c r="W30" s="35">
        <f>AVERAGE(W9:W29)</f>
        <v>12379.047619047618</v>
      </c>
      <c r="X30" s="35">
        <f>AVERAGE(X9:X29)</f>
        <v>14511.181611084856</v>
      </c>
      <c r="Y30" s="34">
        <f>AVERAGE(Y9:Y29)</f>
        <v>1.3220142857142856</v>
      </c>
    </row>
    <row r="31" spans="2:25" s="5" customFormat="1" x14ac:dyDescent="0.2">
      <c r="B31" s="33" t="s">
        <v>12</v>
      </c>
      <c r="C31" s="32">
        <f t="shared" ref="C31:Y31" si="6">MAX(C9:C29)</f>
        <v>17000</v>
      </c>
      <c r="D31" s="31">
        <f t="shared" si="6"/>
        <v>17005</v>
      </c>
      <c r="E31" s="30">
        <f t="shared" si="6"/>
        <v>17002.5</v>
      </c>
      <c r="F31" s="32">
        <f t="shared" si="6"/>
        <v>17300</v>
      </c>
      <c r="G31" s="31">
        <f t="shared" si="6"/>
        <v>17310</v>
      </c>
      <c r="H31" s="30">
        <f t="shared" si="6"/>
        <v>17305</v>
      </c>
      <c r="I31" s="32">
        <f t="shared" si="6"/>
        <v>18020</v>
      </c>
      <c r="J31" s="31">
        <f t="shared" si="6"/>
        <v>18070</v>
      </c>
      <c r="K31" s="30">
        <f t="shared" si="6"/>
        <v>18045</v>
      </c>
      <c r="L31" s="32">
        <f t="shared" si="6"/>
        <v>18640</v>
      </c>
      <c r="M31" s="31">
        <f t="shared" si="6"/>
        <v>18690</v>
      </c>
      <c r="N31" s="30">
        <f t="shared" si="6"/>
        <v>18665</v>
      </c>
      <c r="O31" s="32">
        <f t="shared" si="6"/>
        <v>19295</v>
      </c>
      <c r="P31" s="31">
        <f t="shared" si="6"/>
        <v>19345</v>
      </c>
      <c r="Q31" s="30">
        <f t="shared" si="6"/>
        <v>19320</v>
      </c>
      <c r="R31" s="29">
        <f t="shared" si="6"/>
        <v>17005</v>
      </c>
      <c r="S31" s="28">
        <f t="shared" si="6"/>
        <v>1.3403</v>
      </c>
      <c r="T31" s="27">
        <f t="shared" si="6"/>
        <v>1.1197999999999999</v>
      </c>
      <c r="U31" s="26">
        <f t="shared" si="6"/>
        <v>147.07</v>
      </c>
      <c r="V31" s="25">
        <f t="shared" si="6"/>
        <v>12687.46</v>
      </c>
      <c r="W31" s="25">
        <f t="shared" si="6"/>
        <v>12918.87</v>
      </c>
      <c r="X31" s="25">
        <f t="shared" si="6"/>
        <v>15185.747454902663</v>
      </c>
      <c r="Y31" s="24">
        <f t="shared" si="6"/>
        <v>1.3399000000000001</v>
      </c>
    </row>
    <row r="32" spans="2:25" s="5" customFormat="1" ht="13.5" thickBot="1" x14ac:dyDescent="0.25">
      <c r="B32" s="23" t="s">
        <v>13</v>
      </c>
      <c r="C32" s="22">
        <f t="shared" ref="C32:Y32" si="7">MIN(C9:C29)</f>
        <v>15600</v>
      </c>
      <c r="D32" s="21">
        <f t="shared" si="7"/>
        <v>15610</v>
      </c>
      <c r="E32" s="20">
        <f t="shared" si="7"/>
        <v>15605</v>
      </c>
      <c r="F32" s="22">
        <f t="shared" si="7"/>
        <v>15825</v>
      </c>
      <c r="G32" s="21">
        <f t="shared" si="7"/>
        <v>15830</v>
      </c>
      <c r="H32" s="20">
        <f t="shared" si="7"/>
        <v>15827.5</v>
      </c>
      <c r="I32" s="22">
        <f t="shared" si="7"/>
        <v>16610</v>
      </c>
      <c r="J32" s="21">
        <f t="shared" si="7"/>
        <v>16660</v>
      </c>
      <c r="K32" s="20">
        <f t="shared" si="7"/>
        <v>16635</v>
      </c>
      <c r="L32" s="22">
        <f t="shared" si="7"/>
        <v>17285</v>
      </c>
      <c r="M32" s="21">
        <f t="shared" si="7"/>
        <v>17335</v>
      </c>
      <c r="N32" s="20">
        <f t="shared" si="7"/>
        <v>17310</v>
      </c>
      <c r="O32" s="22">
        <f t="shared" si="7"/>
        <v>17945</v>
      </c>
      <c r="P32" s="21">
        <f t="shared" si="7"/>
        <v>17995</v>
      </c>
      <c r="Q32" s="20">
        <f t="shared" si="7"/>
        <v>17970</v>
      </c>
      <c r="R32" s="19">
        <f t="shared" si="7"/>
        <v>15610</v>
      </c>
      <c r="S32" s="18">
        <f t="shared" si="7"/>
        <v>1.3039000000000001</v>
      </c>
      <c r="T32" s="17">
        <f t="shared" si="7"/>
        <v>1.1014999999999999</v>
      </c>
      <c r="U32" s="16">
        <f t="shared" si="7"/>
        <v>139.88999999999999</v>
      </c>
      <c r="V32" s="15">
        <f t="shared" si="7"/>
        <v>11925.13</v>
      </c>
      <c r="W32" s="15">
        <f t="shared" si="7"/>
        <v>12088.58</v>
      </c>
      <c r="X32" s="15">
        <f t="shared" si="7"/>
        <v>14131.709517365809</v>
      </c>
      <c r="Y32" s="14">
        <f t="shared" si="7"/>
        <v>1.3045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3:S35"/>
  <sheetViews>
    <sheetView tabSelected="1"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33</v>
      </c>
    </row>
    <row r="6" spans="1:19" ht="13.5" thickBot="1" x14ac:dyDescent="0.25">
      <c r="B6" s="1">
        <v>45537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3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45537</v>
      </c>
      <c r="C9" s="46">
        <v>23505</v>
      </c>
      <c r="D9" s="45">
        <v>24005</v>
      </c>
      <c r="E9" s="44">
        <f t="shared" ref="E9:E29" si="0">AVERAGE(C9:D9)</f>
        <v>23755</v>
      </c>
      <c r="F9" s="46">
        <v>23800</v>
      </c>
      <c r="G9" s="45">
        <v>24300</v>
      </c>
      <c r="H9" s="44">
        <f t="shared" ref="H9:H29" si="1">AVERAGE(F9:G9)</f>
        <v>24050</v>
      </c>
      <c r="I9" s="46">
        <v>24750</v>
      </c>
      <c r="J9" s="45">
        <v>25750</v>
      </c>
      <c r="K9" s="44">
        <f t="shared" ref="K9:K29" si="2">AVERAGE(I9:J9)</f>
        <v>25250</v>
      </c>
      <c r="L9" s="52">
        <v>24005</v>
      </c>
      <c r="M9" s="51">
        <v>1.3129999999999999</v>
      </c>
      <c r="N9" s="53">
        <v>1.1060000000000001</v>
      </c>
      <c r="O9" s="50">
        <v>147.07</v>
      </c>
      <c r="P9" s="43">
        <v>18282.560000000001</v>
      </c>
      <c r="Q9" s="43">
        <v>18497.37</v>
      </c>
      <c r="R9" s="49">
        <f t="shared" ref="R9:R29" si="3">L9/N9</f>
        <v>21704.339963833634</v>
      </c>
      <c r="S9" s="48">
        <v>1.3137000000000001</v>
      </c>
    </row>
    <row r="10" spans="1:19" x14ac:dyDescent="0.2">
      <c r="B10" s="47">
        <v>45538</v>
      </c>
      <c r="C10" s="46">
        <v>23510</v>
      </c>
      <c r="D10" s="45">
        <v>24010</v>
      </c>
      <c r="E10" s="44">
        <f t="shared" si="0"/>
        <v>23760</v>
      </c>
      <c r="F10" s="46">
        <v>23800</v>
      </c>
      <c r="G10" s="45">
        <v>24300</v>
      </c>
      <c r="H10" s="44">
        <f t="shared" si="1"/>
        <v>24050</v>
      </c>
      <c r="I10" s="46">
        <v>24750</v>
      </c>
      <c r="J10" s="45">
        <v>25750</v>
      </c>
      <c r="K10" s="44">
        <f t="shared" si="2"/>
        <v>25250</v>
      </c>
      <c r="L10" s="52">
        <v>24010</v>
      </c>
      <c r="M10" s="51">
        <v>1.3123</v>
      </c>
      <c r="N10" s="51">
        <v>1.1036999999999999</v>
      </c>
      <c r="O10" s="50">
        <v>146.18</v>
      </c>
      <c r="P10" s="43">
        <v>18296.12</v>
      </c>
      <c r="Q10" s="43">
        <v>18508.64</v>
      </c>
      <c r="R10" s="49">
        <f t="shared" si="3"/>
        <v>21754.09984597264</v>
      </c>
      <c r="S10" s="48">
        <v>1.3129</v>
      </c>
    </row>
    <row r="11" spans="1:19" x14ac:dyDescent="0.2">
      <c r="B11" s="47">
        <v>45539</v>
      </c>
      <c r="C11" s="46">
        <v>23515</v>
      </c>
      <c r="D11" s="45">
        <v>24015</v>
      </c>
      <c r="E11" s="44">
        <f t="shared" si="0"/>
        <v>23765</v>
      </c>
      <c r="F11" s="46">
        <v>23800</v>
      </c>
      <c r="G11" s="45">
        <v>24300</v>
      </c>
      <c r="H11" s="44">
        <f t="shared" si="1"/>
        <v>24050</v>
      </c>
      <c r="I11" s="46">
        <v>24750</v>
      </c>
      <c r="J11" s="45">
        <v>25750</v>
      </c>
      <c r="K11" s="44">
        <f t="shared" si="2"/>
        <v>25250</v>
      </c>
      <c r="L11" s="52">
        <v>24015</v>
      </c>
      <c r="M11" s="51">
        <v>1.3120000000000001</v>
      </c>
      <c r="N11" s="51">
        <v>1.1051</v>
      </c>
      <c r="O11" s="50">
        <v>144.9</v>
      </c>
      <c r="P11" s="43">
        <v>18304.12</v>
      </c>
      <c r="Q11" s="43">
        <v>18512.88</v>
      </c>
      <c r="R11" s="49">
        <f t="shared" si="3"/>
        <v>21731.06506198534</v>
      </c>
      <c r="S11" s="48">
        <v>1.3126</v>
      </c>
    </row>
    <row r="12" spans="1:19" x14ac:dyDescent="0.2">
      <c r="B12" s="47">
        <v>45540</v>
      </c>
      <c r="C12" s="46">
        <v>23530</v>
      </c>
      <c r="D12" s="45">
        <v>24030</v>
      </c>
      <c r="E12" s="44">
        <f t="shared" si="0"/>
        <v>23780</v>
      </c>
      <c r="F12" s="46">
        <v>23800</v>
      </c>
      <c r="G12" s="45">
        <v>24300</v>
      </c>
      <c r="H12" s="44">
        <f t="shared" si="1"/>
        <v>24050</v>
      </c>
      <c r="I12" s="46">
        <v>24750</v>
      </c>
      <c r="J12" s="45">
        <v>25750</v>
      </c>
      <c r="K12" s="44">
        <f t="shared" si="2"/>
        <v>25250</v>
      </c>
      <c r="L12" s="52">
        <v>24030</v>
      </c>
      <c r="M12" s="51">
        <v>1.3160000000000001</v>
      </c>
      <c r="N12" s="51">
        <v>1.1094999999999999</v>
      </c>
      <c r="O12" s="50">
        <v>143.46</v>
      </c>
      <c r="P12" s="43">
        <v>18259.88</v>
      </c>
      <c r="Q12" s="43">
        <v>18458.03</v>
      </c>
      <c r="R12" s="49">
        <f t="shared" si="3"/>
        <v>21658.404686795857</v>
      </c>
      <c r="S12" s="48">
        <v>1.3165</v>
      </c>
    </row>
    <row r="13" spans="1:19" x14ac:dyDescent="0.2">
      <c r="B13" s="47">
        <v>45541</v>
      </c>
      <c r="C13" s="46">
        <v>23535</v>
      </c>
      <c r="D13" s="45">
        <v>24035</v>
      </c>
      <c r="E13" s="44">
        <f t="shared" si="0"/>
        <v>23785</v>
      </c>
      <c r="F13" s="46">
        <v>23800</v>
      </c>
      <c r="G13" s="45">
        <v>24300</v>
      </c>
      <c r="H13" s="44">
        <f t="shared" si="1"/>
        <v>24050</v>
      </c>
      <c r="I13" s="46">
        <v>24750</v>
      </c>
      <c r="J13" s="45">
        <v>25750</v>
      </c>
      <c r="K13" s="44">
        <f t="shared" si="2"/>
        <v>25250</v>
      </c>
      <c r="L13" s="52">
        <v>24035</v>
      </c>
      <c r="M13" s="51">
        <v>1.3178000000000001</v>
      </c>
      <c r="N13" s="51">
        <v>1.1107</v>
      </c>
      <c r="O13" s="50">
        <v>143.07</v>
      </c>
      <c r="P13" s="43">
        <v>18238.73</v>
      </c>
      <c r="Q13" s="43">
        <v>18432.830000000002</v>
      </c>
      <c r="R13" s="49">
        <f t="shared" si="3"/>
        <v>21639.506617448456</v>
      </c>
      <c r="S13" s="48">
        <v>1.3183</v>
      </c>
    </row>
    <row r="14" spans="1:19" x14ac:dyDescent="0.2">
      <c r="B14" s="47">
        <v>45544</v>
      </c>
      <c r="C14" s="46">
        <v>23540</v>
      </c>
      <c r="D14" s="45">
        <v>24040</v>
      </c>
      <c r="E14" s="44">
        <f t="shared" si="0"/>
        <v>23790</v>
      </c>
      <c r="F14" s="46">
        <v>23800</v>
      </c>
      <c r="G14" s="45">
        <v>24300</v>
      </c>
      <c r="H14" s="44">
        <f t="shared" si="1"/>
        <v>24050</v>
      </c>
      <c r="I14" s="46">
        <v>24750</v>
      </c>
      <c r="J14" s="45">
        <v>25750</v>
      </c>
      <c r="K14" s="44">
        <f t="shared" si="2"/>
        <v>25250</v>
      </c>
      <c r="L14" s="52">
        <v>24040</v>
      </c>
      <c r="M14" s="51">
        <v>1.3088</v>
      </c>
      <c r="N14" s="51">
        <v>1.1045</v>
      </c>
      <c r="O14" s="50">
        <v>143.61000000000001</v>
      </c>
      <c r="P14" s="43">
        <v>18367.97</v>
      </c>
      <c r="Q14" s="43">
        <v>18559.54</v>
      </c>
      <c r="R14" s="49">
        <f t="shared" si="3"/>
        <v>21765.504753282028</v>
      </c>
      <c r="S14" s="48">
        <v>1.3092999999999999</v>
      </c>
    </row>
    <row r="15" spans="1:19" x14ac:dyDescent="0.2">
      <c r="B15" s="47">
        <v>45545</v>
      </c>
      <c r="C15" s="46">
        <v>23550</v>
      </c>
      <c r="D15" s="45">
        <v>24050</v>
      </c>
      <c r="E15" s="44">
        <f t="shared" si="0"/>
        <v>23800</v>
      </c>
      <c r="F15" s="46">
        <v>23800</v>
      </c>
      <c r="G15" s="45">
        <v>24300</v>
      </c>
      <c r="H15" s="44">
        <f t="shared" si="1"/>
        <v>24050</v>
      </c>
      <c r="I15" s="46">
        <v>24750</v>
      </c>
      <c r="J15" s="45">
        <v>25750</v>
      </c>
      <c r="K15" s="44">
        <f t="shared" si="2"/>
        <v>25250</v>
      </c>
      <c r="L15" s="52">
        <v>24050</v>
      </c>
      <c r="M15" s="51">
        <v>1.3089999999999999</v>
      </c>
      <c r="N15" s="51">
        <v>1.1032</v>
      </c>
      <c r="O15" s="50">
        <v>143.13</v>
      </c>
      <c r="P15" s="43">
        <v>18372.8</v>
      </c>
      <c r="Q15" s="43">
        <v>18556.7</v>
      </c>
      <c r="R15" s="49">
        <f t="shared" si="3"/>
        <v>21800.217548948513</v>
      </c>
      <c r="S15" s="48">
        <v>1.3095000000000001</v>
      </c>
    </row>
    <row r="16" spans="1:19" x14ac:dyDescent="0.2">
      <c r="B16" s="47">
        <v>45546</v>
      </c>
      <c r="C16" s="46">
        <v>23555</v>
      </c>
      <c r="D16" s="45">
        <v>24055</v>
      </c>
      <c r="E16" s="44">
        <f t="shared" si="0"/>
        <v>23805</v>
      </c>
      <c r="F16" s="46">
        <v>23800</v>
      </c>
      <c r="G16" s="45">
        <v>24300</v>
      </c>
      <c r="H16" s="44">
        <f t="shared" si="1"/>
        <v>24050</v>
      </c>
      <c r="I16" s="46">
        <v>24750</v>
      </c>
      <c r="J16" s="45">
        <v>25750</v>
      </c>
      <c r="K16" s="44">
        <f t="shared" si="2"/>
        <v>25250</v>
      </c>
      <c r="L16" s="52">
        <v>24055</v>
      </c>
      <c r="M16" s="51">
        <v>1.3091999999999999</v>
      </c>
      <c r="N16" s="51">
        <v>1.1044</v>
      </c>
      <c r="O16" s="50">
        <v>141.69999999999999</v>
      </c>
      <c r="P16" s="43">
        <v>18373.82</v>
      </c>
      <c r="Q16" s="43">
        <v>18553.87</v>
      </c>
      <c r="R16" s="49">
        <f t="shared" si="3"/>
        <v>21781.057587830495</v>
      </c>
      <c r="S16" s="48">
        <v>1.3097000000000001</v>
      </c>
    </row>
    <row r="17" spans="2:19" x14ac:dyDescent="0.2">
      <c r="B17" s="47">
        <v>45547</v>
      </c>
      <c r="C17" s="46">
        <v>23570</v>
      </c>
      <c r="D17" s="45">
        <v>24070</v>
      </c>
      <c r="E17" s="44">
        <f t="shared" si="0"/>
        <v>23820</v>
      </c>
      <c r="F17" s="46">
        <v>23800</v>
      </c>
      <c r="G17" s="45">
        <v>24300</v>
      </c>
      <c r="H17" s="44">
        <f t="shared" si="1"/>
        <v>24050</v>
      </c>
      <c r="I17" s="46">
        <v>24750</v>
      </c>
      <c r="J17" s="45">
        <v>25750</v>
      </c>
      <c r="K17" s="44">
        <f t="shared" si="2"/>
        <v>25250</v>
      </c>
      <c r="L17" s="52">
        <v>24070</v>
      </c>
      <c r="M17" s="51">
        <v>1.3039000000000001</v>
      </c>
      <c r="N17" s="51">
        <v>1.1014999999999999</v>
      </c>
      <c r="O17" s="50">
        <v>142.57</v>
      </c>
      <c r="P17" s="43">
        <v>18460</v>
      </c>
      <c r="Q17" s="43">
        <v>18627.830000000002</v>
      </c>
      <c r="R17" s="49">
        <f t="shared" si="3"/>
        <v>21852.019972764414</v>
      </c>
      <c r="S17" s="48">
        <v>1.3045</v>
      </c>
    </row>
    <row r="18" spans="2:19" x14ac:dyDescent="0.2">
      <c r="B18" s="47">
        <v>45548</v>
      </c>
      <c r="C18" s="46">
        <v>23575</v>
      </c>
      <c r="D18" s="45">
        <v>24075</v>
      </c>
      <c r="E18" s="44">
        <f t="shared" si="0"/>
        <v>23825</v>
      </c>
      <c r="F18" s="46">
        <v>23800</v>
      </c>
      <c r="G18" s="45">
        <v>24300</v>
      </c>
      <c r="H18" s="44">
        <f t="shared" si="1"/>
        <v>24050</v>
      </c>
      <c r="I18" s="46">
        <v>24750</v>
      </c>
      <c r="J18" s="45">
        <v>25750</v>
      </c>
      <c r="K18" s="44">
        <f t="shared" si="2"/>
        <v>25250</v>
      </c>
      <c r="L18" s="52">
        <v>24075</v>
      </c>
      <c r="M18" s="51">
        <v>1.3123</v>
      </c>
      <c r="N18" s="51">
        <v>1.1085</v>
      </c>
      <c r="O18" s="50">
        <v>140.84</v>
      </c>
      <c r="P18" s="43">
        <v>18345.650000000001</v>
      </c>
      <c r="Q18" s="43">
        <v>18511.46</v>
      </c>
      <c r="R18" s="49">
        <f t="shared" si="3"/>
        <v>21718.538565629227</v>
      </c>
      <c r="S18" s="48">
        <v>1.3127</v>
      </c>
    </row>
    <row r="19" spans="2:19" x14ac:dyDescent="0.2">
      <c r="B19" s="47">
        <v>45551</v>
      </c>
      <c r="C19" s="46">
        <v>23580</v>
      </c>
      <c r="D19" s="45">
        <v>24080</v>
      </c>
      <c r="E19" s="44">
        <f t="shared" si="0"/>
        <v>23830</v>
      </c>
      <c r="F19" s="46">
        <v>23800</v>
      </c>
      <c r="G19" s="45">
        <v>24300</v>
      </c>
      <c r="H19" s="44">
        <f t="shared" si="1"/>
        <v>24050</v>
      </c>
      <c r="I19" s="46">
        <v>24750</v>
      </c>
      <c r="J19" s="45">
        <v>25750</v>
      </c>
      <c r="K19" s="44">
        <f t="shared" si="2"/>
        <v>25250</v>
      </c>
      <c r="L19" s="52">
        <v>24080</v>
      </c>
      <c r="M19" s="51">
        <v>1.3201000000000001</v>
      </c>
      <c r="N19" s="51">
        <v>1.1124000000000001</v>
      </c>
      <c r="O19" s="50">
        <v>139.88999999999999</v>
      </c>
      <c r="P19" s="43">
        <v>18241.04</v>
      </c>
      <c r="Q19" s="43">
        <v>18403.509999999998</v>
      </c>
      <c r="R19" s="49">
        <f t="shared" si="3"/>
        <v>21646.889608054655</v>
      </c>
      <c r="S19" s="48">
        <v>1.3204</v>
      </c>
    </row>
    <row r="20" spans="2:19" x14ac:dyDescent="0.2">
      <c r="B20" s="47">
        <v>45552</v>
      </c>
      <c r="C20" s="46">
        <v>23585</v>
      </c>
      <c r="D20" s="45">
        <v>24085</v>
      </c>
      <c r="E20" s="44">
        <f t="shared" si="0"/>
        <v>23835</v>
      </c>
      <c r="F20" s="46">
        <v>23800</v>
      </c>
      <c r="G20" s="45">
        <v>24300</v>
      </c>
      <c r="H20" s="44">
        <f t="shared" si="1"/>
        <v>24050</v>
      </c>
      <c r="I20" s="46">
        <v>24750</v>
      </c>
      <c r="J20" s="45">
        <v>25750</v>
      </c>
      <c r="K20" s="44">
        <f t="shared" si="2"/>
        <v>25250</v>
      </c>
      <c r="L20" s="52">
        <v>24085</v>
      </c>
      <c r="M20" s="51">
        <v>1.3221000000000001</v>
      </c>
      <c r="N20" s="51">
        <v>1.1138999999999999</v>
      </c>
      <c r="O20" s="50">
        <v>140.61000000000001</v>
      </c>
      <c r="P20" s="43">
        <v>18217.23</v>
      </c>
      <c r="Q20" s="43">
        <v>18375.68</v>
      </c>
      <c r="R20" s="49">
        <f t="shared" si="3"/>
        <v>21622.228207199929</v>
      </c>
      <c r="S20" s="48">
        <v>1.3224</v>
      </c>
    </row>
    <row r="21" spans="2:19" x14ac:dyDescent="0.2">
      <c r="B21" s="47">
        <v>45553</v>
      </c>
      <c r="C21" s="46">
        <v>23590</v>
      </c>
      <c r="D21" s="45">
        <v>24090</v>
      </c>
      <c r="E21" s="44">
        <f t="shared" si="0"/>
        <v>23840</v>
      </c>
      <c r="F21" s="46">
        <v>23800</v>
      </c>
      <c r="G21" s="45">
        <v>24300</v>
      </c>
      <c r="H21" s="44">
        <f t="shared" si="1"/>
        <v>24050</v>
      </c>
      <c r="I21" s="46">
        <v>24750</v>
      </c>
      <c r="J21" s="45">
        <v>25750</v>
      </c>
      <c r="K21" s="44">
        <f t="shared" si="2"/>
        <v>25250</v>
      </c>
      <c r="L21" s="52">
        <v>24090</v>
      </c>
      <c r="M21" s="51">
        <v>1.3210999999999999</v>
      </c>
      <c r="N21" s="51">
        <v>1.1125</v>
      </c>
      <c r="O21" s="50">
        <v>141.85</v>
      </c>
      <c r="P21" s="43">
        <v>18234.8</v>
      </c>
      <c r="Q21" s="43">
        <v>18390.98</v>
      </c>
      <c r="R21" s="49">
        <f t="shared" si="3"/>
        <v>21653.932584269663</v>
      </c>
      <c r="S21" s="48">
        <v>1.3212999999999999</v>
      </c>
    </row>
    <row r="22" spans="2:19" x14ac:dyDescent="0.2">
      <c r="B22" s="47">
        <v>45554</v>
      </c>
      <c r="C22" s="46">
        <v>23605</v>
      </c>
      <c r="D22" s="45">
        <v>24105</v>
      </c>
      <c r="E22" s="44">
        <f t="shared" si="0"/>
        <v>23855</v>
      </c>
      <c r="F22" s="46">
        <v>23800</v>
      </c>
      <c r="G22" s="45">
        <v>24300</v>
      </c>
      <c r="H22" s="44">
        <f t="shared" si="1"/>
        <v>24050</v>
      </c>
      <c r="I22" s="46">
        <v>24750</v>
      </c>
      <c r="J22" s="45">
        <v>25750</v>
      </c>
      <c r="K22" s="44">
        <f t="shared" si="2"/>
        <v>25250</v>
      </c>
      <c r="L22" s="52">
        <v>24105</v>
      </c>
      <c r="M22" s="51">
        <v>1.3286</v>
      </c>
      <c r="N22" s="51">
        <v>1.1158999999999999</v>
      </c>
      <c r="O22" s="50">
        <v>142.93</v>
      </c>
      <c r="P22" s="43">
        <v>18143.16</v>
      </c>
      <c r="Q22" s="43">
        <v>18292.68</v>
      </c>
      <c r="R22" s="49">
        <f t="shared" si="3"/>
        <v>21601.39797472892</v>
      </c>
      <c r="S22" s="48">
        <v>1.3284</v>
      </c>
    </row>
    <row r="23" spans="2:19" x14ac:dyDescent="0.2">
      <c r="B23" s="47">
        <v>45555</v>
      </c>
      <c r="C23" s="46">
        <v>23610</v>
      </c>
      <c r="D23" s="45">
        <v>24110</v>
      </c>
      <c r="E23" s="44">
        <f t="shared" si="0"/>
        <v>23860</v>
      </c>
      <c r="F23" s="46">
        <v>23800</v>
      </c>
      <c r="G23" s="45">
        <v>24300</v>
      </c>
      <c r="H23" s="44">
        <f t="shared" si="1"/>
        <v>24050</v>
      </c>
      <c r="I23" s="46">
        <v>24750</v>
      </c>
      <c r="J23" s="45">
        <v>25750</v>
      </c>
      <c r="K23" s="44">
        <f t="shared" si="2"/>
        <v>25250</v>
      </c>
      <c r="L23" s="52">
        <v>24110</v>
      </c>
      <c r="M23" s="51">
        <v>1.33</v>
      </c>
      <c r="N23" s="51">
        <v>1.1161000000000001</v>
      </c>
      <c r="O23" s="50">
        <v>144.21</v>
      </c>
      <c r="P23" s="43">
        <v>18127.82</v>
      </c>
      <c r="Q23" s="43">
        <v>18270.68</v>
      </c>
      <c r="R23" s="49">
        <f t="shared" si="3"/>
        <v>21602.006988621091</v>
      </c>
      <c r="S23" s="48">
        <v>1.33</v>
      </c>
    </row>
    <row r="24" spans="2:19" x14ac:dyDescent="0.2">
      <c r="B24" s="47">
        <v>45558</v>
      </c>
      <c r="C24" s="46">
        <v>23615</v>
      </c>
      <c r="D24" s="45">
        <v>24115</v>
      </c>
      <c r="E24" s="44">
        <f t="shared" si="0"/>
        <v>23865</v>
      </c>
      <c r="F24" s="46">
        <v>23800</v>
      </c>
      <c r="G24" s="45">
        <v>24300</v>
      </c>
      <c r="H24" s="44">
        <f t="shared" si="1"/>
        <v>24050</v>
      </c>
      <c r="I24" s="46">
        <v>24750</v>
      </c>
      <c r="J24" s="45">
        <v>25750</v>
      </c>
      <c r="K24" s="44">
        <f t="shared" si="2"/>
        <v>25250</v>
      </c>
      <c r="L24" s="52">
        <v>24115</v>
      </c>
      <c r="M24" s="51">
        <v>1.3312999999999999</v>
      </c>
      <c r="N24" s="51">
        <v>1.1120000000000001</v>
      </c>
      <c r="O24" s="50">
        <v>143.62</v>
      </c>
      <c r="P24" s="43">
        <v>18113.87</v>
      </c>
      <c r="Q24" s="43">
        <v>18258.32</v>
      </c>
      <c r="R24" s="49">
        <f t="shared" si="3"/>
        <v>21686.151079136689</v>
      </c>
      <c r="S24" s="48">
        <v>1.3309</v>
      </c>
    </row>
    <row r="25" spans="2:19" x14ac:dyDescent="0.2">
      <c r="B25" s="47">
        <v>45559</v>
      </c>
      <c r="C25" s="46">
        <v>23625</v>
      </c>
      <c r="D25" s="45">
        <v>24125</v>
      </c>
      <c r="E25" s="44">
        <f t="shared" si="0"/>
        <v>23875</v>
      </c>
      <c r="F25" s="46">
        <v>23800</v>
      </c>
      <c r="G25" s="45">
        <v>24300</v>
      </c>
      <c r="H25" s="44">
        <f t="shared" si="1"/>
        <v>24050</v>
      </c>
      <c r="I25" s="46">
        <v>24750</v>
      </c>
      <c r="J25" s="45">
        <v>25750</v>
      </c>
      <c r="K25" s="44">
        <f t="shared" si="2"/>
        <v>25250</v>
      </c>
      <c r="L25" s="52">
        <v>24125</v>
      </c>
      <c r="M25" s="51">
        <v>1.3371</v>
      </c>
      <c r="N25" s="51">
        <v>1.113</v>
      </c>
      <c r="O25" s="50">
        <v>143.99</v>
      </c>
      <c r="P25" s="43">
        <v>18042.78</v>
      </c>
      <c r="Q25" s="43">
        <v>18179.099999999999</v>
      </c>
      <c r="R25" s="49">
        <f t="shared" si="3"/>
        <v>21675.651392632524</v>
      </c>
      <c r="S25" s="48">
        <v>1.3367</v>
      </c>
    </row>
    <row r="26" spans="2:19" x14ac:dyDescent="0.2">
      <c r="B26" s="47">
        <v>45560</v>
      </c>
      <c r="C26" s="46">
        <v>23630</v>
      </c>
      <c r="D26" s="45">
        <v>24130</v>
      </c>
      <c r="E26" s="44">
        <f t="shared" si="0"/>
        <v>23880</v>
      </c>
      <c r="F26" s="46">
        <v>23800</v>
      </c>
      <c r="G26" s="45">
        <v>24300</v>
      </c>
      <c r="H26" s="44">
        <f t="shared" si="1"/>
        <v>24050</v>
      </c>
      <c r="I26" s="46">
        <v>24750</v>
      </c>
      <c r="J26" s="45">
        <v>25750</v>
      </c>
      <c r="K26" s="44">
        <f t="shared" si="2"/>
        <v>25250</v>
      </c>
      <c r="L26" s="52">
        <v>24130</v>
      </c>
      <c r="M26" s="51">
        <v>1.3375999999999999</v>
      </c>
      <c r="N26" s="51">
        <v>1.1194999999999999</v>
      </c>
      <c r="O26" s="50">
        <v>144.31</v>
      </c>
      <c r="P26" s="43">
        <v>18039.77</v>
      </c>
      <c r="Q26" s="43">
        <v>18172.3</v>
      </c>
      <c r="R26" s="49">
        <f t="shared" si="3"/>
        <v>21554.265297007594</v>
      </c>
      <c r="S26" s="48">
        <v>1.3371999999999999</v>
      </c>
    </row>
    <row r="27" spans="2:19" x14ac:dyDescent="0.2">
      <c r="B27" s="47">
        <v>45561</v>
      </c>
      <c r="C27" s="46">
        <v>23645</v>
      </c>
      <c r="D27" s="45">
        <v>24145</v>
      </c>
      <c r="E27" s="44">
        <f t="shared" si="0"/>
        <v>23895</v>
      </c>
      <c r="F27" s="46">
        <v>23800</v>
      </c>
      <c r="G27" s="45">
        <v>24300</v>
      </c>
      <c r="H27" s="44">
        <f t="shared" si="1"/>
        <v>24050</v>
      </c>
      <c r="I27" s="46">
        <v>24750</v>
      </c>
      <c r="J27" s="45">
        <v>25750</v>
      </c>
      <c r="K27" s="44">
        <f t="shared" si="2"/>
        <v>25250</v>
      </c>
      <c r="L27" s="52">
        <v>24145</v>
      </c>
      <c r="M27" s="51">
        <v>1.3374999999999999</v>
      </c>
      <c r="N27" s="51">
        <v>1.1154999999999999</v>
      </c>
      <c r="O27" s="50">
        <v>144.16999999999999</v>
      </c>
      <c r="P27" s="43">
        <v>18052.34</v>
      </c>
      <c r="Q27" s="43">
        <v>18175.02</v>
      </c>
      <c r="R27" s="49">
        <f t="shared" si="3"/>
        <v>21645.002241147467</v>
      </c>
      <c r="S27" s="48">
        <v>1.337</v>
      </c>
    </row>
    <row r="28" spans="2:19" x14ac:dyDescent="0.2">
      <c r="B28" s="47">
        <v>45562</v>
      </c>
      <c r="C28" s="46">
        <v>23650</v>
      </c>
      <c r="D28" s="45">
        <v>24150</v>
      </c>
      <c r="E28" s="44">
        <f t="shared" si="0"/>
        <v>23900</v>
      </c>
      <c r="F28" s="46">
        <v>23800</v>
      </c>
      <c r="G28" s="45">
        <v>24300</v>
      </c>
      <c r="H28" s="44">
        <f t="shared" si="1"/>
        <v>24050</v>
      </c>
      <c r="I28" s="46">
        <v>24750</v>
      </c>
      <c r="J28" s="45">
        <v>25750</v>
      </c>
      <c r="K28" s="44">
        <f t="shared" si="2"/>
        <v>25250</v>
      </c>
      <c r="L28" s="52">
        <v>24150</v>
      </c>
      <c r="M28" s="51">
        <v>1.3389</v>
      </c>
      <c r="N28" s="51">
        <v>1.1163000000000001</v>
      </c>
      <c r="O28" s="50">
        <v>143.11000000000001</v>
      </c>
      <c r="P28" s="43">
        <v>18037.189999999999</v>
      </c>
      <c r="Q28" s="43">
        <v>18156.009999999998</v>
      </c>
      <c r="R28" s="49">
        <f t="shared" si="3"/>
        <v>21633.96936307444</v>
      </c>
      <c r="S28" s="48">
        <v>1.3384</v>
      </c>
    </row>
    <row r="29" spans="2:19" x14ac:dyDescent="0.2">
      <c r="B29" s="47">
        <v>45565</v>
      </c>
      <c r="C29" s="46">
        <v>23655</v>
      </c>
      <c r="D29" s="45">
        <v>24155</v>
      </c>
      <c r="E29" s="44">
        <f t="shared" si="0"/>
        <v>23905</v>
      </c>
      <c r="F29" s="46">
        <v>23800</v>
      </c>
      <c r="G29" s="45">
        <v>24300</v>
      </c>
      <c r="H29" s="44">
        <f t="shared" si="1"/>
        <v>24050</v>
      </c>
      <c r="I29" s="46">
        <v>24750</v>
      </c>
      <c r="J29" s="45">
        <v>25750</v>
      </c>
      <c r="K29" s="44">
        <f t="shared" si="2"/>
        <v>25250</v>
      </c>
      <c r="L29" s="52">
        <v>24155</v>
      </c>
      <c r="M29" s="51">
        <v>1.3403</v>
      </c>
      <c r="N29" s="51">
        <v>1.1197999999999999</v>
      </c>
      <c r="O29" s="50">
        <v>142.57</v>
      </c>
      <c r="P29" s="43">
        <v>18022.080000000002</v>
      </c>
      <c r="Q29" s="43">
        <v>18135.68</v>
      </c>
      <c r="R29" s="49">
        <f t="shared" si="3"/>
        <v>21570.81621718164</v>
      </c>
      <c r="S29" s="48">
        <v>1.3399000000000001</v>
      </c>
    </row>
    <row r="30" spans="2:19" s="10" customFormat="1" x14ac:dyDescent="0.2">
      <c r="B30" s="42" t="s">
        <v>11</v>
      </c>
      <c r="C30" s="41">
        <f>ROUND(AVERAGE(C9:C29),2)</f>
        <v>23579.759999999998</v>
      </c>
      <c r="D30" s="40">
        <f>ROUND(AVERAGE(D9:D29),2)</f>
        <v>24079.759999999998</v>
      </c>
      <c r="E30" s="39">
        <f>ROUND(AVERAGE(C30:D30),2)</f>
        <v>23829.759999999998</v>
      </c>
      <c r="F30" s="41">
        <f>ROUND(AVERAGE(F9:F29),2)</f>
        <v>23800</v>
      </c>
      <c r="G30" s="40">
        <f>ROUND(AVERAGE(G9:G29),2)</f>
        <v>24300</v>
      </c>
      <c r="H30" s="39">
        <f>ROUND(AVERAGE(F30:G30),2)</f>
        <v>24050</v>
      </c>
      <c r="I30" s="41">
        <f>ROUND(AVERAGE(I9:I29),2)</f>
        <v>24750</v>
      </c>
      <c r="J30" s="40">
        <f>ROUND(AVERAGE(J9:J29),2)</f>
        <v>25750</v>
      </c>
      <c r="K30" s="39">
        <f>ROUND(AVERAGE(I30:J30),2)</f>
        <v>25250</v>
      </c>
      <c r="L30" s="38">
        <f>ROUND(AVERAGE(L9:L29),2)</f>
        <v>24079.759999999998</v>
      </c>
      <c r="M30" s="37">
        <f>ROUND(AVERAGE(M9:M29),4)</f>
        <v>1.3219000000000001</v>
      </c>
      <c r="N30" s="36">
        <f>ROUND(AVERAGE(N9:N29),4)</f>
        <v>1.1107</v>
      </c>
      <c r="O30" s="175">
        <f>ROUND(AVERAGE(O9:O29),2)</f>
        <v>143.22999999999999</v>
      </c>
      <c r="P30" s="35">
        <f>AVERAGE(P9:P29)</f>
        <v>18217.796666666669</v>
      </c>
      <c r="Q30" s="35">
        <f>AVERAGE(Q9:Q29)</f>
        <v>18382.338571428572</v>
      </c>
      <c r="R30" s="35">
        <f>AVERAGE(R9:R29)</f>
        <v>21680.812645597391</v>
      </c>
      <c r="S30" s="34">
        <f>AVERAGE(S9:S29)</f>
        <v>1.3220142857142856</v>
      </c>
    </row>
    <row r="31" spans="2:19" s="5" customFormat="1" x14ac:dyDescent="0.2">
      <c r="B31" s="33" t="s">
        <v>12</v>
      </c>
      <c r="C31" s="32">
        <f t="shared" ref="C31:S31" si="4">MAX(C9:C29)</f>
        <v>23655</v>
      </c>
      <c r="D31" s="31">
        <f t="shared" si="4"/>
        <v>24155</v>
      </c>
      <c r="E31" s="30">
        <f t="shared" si="4"/>
        <v>23905</v>
      </c>
      <c r="F31" s="32">
        <f t="shared" si="4"/>
        <v>23800</v>
      </c>
      <c r="G31" s="31">
        <f t="shared" si="4"/>
        <v>24300</v>
      </c>
      <c r="H31" s="30">
        <f t="shared" si="4"/>
        <v>24050</v>
      </c>
      <c r="I31" s="32">
        <f t="shared" si="4"/>
        <v>24750</v>
      </c>
      <c r="J31" s="31">
        <f t="shared" si="4"/>
        <v>25750</v>
      </c>
      <c r="K31" s="30">
        <f t="shared" si="4"/>
        <v>25250</v>
      </c>
      <c r="L31" s="29">
        <f t="shared" si="4"/>
        <v>24155</v>
      </c>
      <c r="M31" s="28">
        <f t="shared" si="4"/>
        <v>1.3403</v>
      </c>
      <c r="N31" s="27">
        <f t="shared" si="4"/>
        <v>1.1197999999999999</v>
      </c>
      <c r="O31" s="26">
        <f t="shared" si="4"/>
        <v>147.07</v>
      </c>
      <c r="P31" s="25">
        <f t="shared" si="4"/>
        <v>18460</v>
      </c>
      <c r="Q31" s="25">
        <f t="shared" si="4"/>
        <v>18627.830000000002</v>
      </c>
      <c r="R31" s="25">
        <f t="shared" si="4"/>
        <v>21852.019972764414</v>
      </c>
      <c r="S31" s="24">
        <f t="shared" si="4"/>
        <v>1.3399000000000001</v>
      </c>
    </row>
    <row r="32" spans="2:19" s="5" customFormat="1" ht="13.5" thickBot="1" x14ac:dyDescent="0.25">
      <c r="B32" s="23" t="s">
        <v>13</v>
      </c>
      <c r="C32" s="22">
        <f t="shared" ref="C32:S32" si="5">MIN(C9:C29)</f>
        <v>23505</v>
      </c>
      <c r="D32" s="21">
        <f t="shared" si="5"/>
        <v>24005</v>
      </c>
      <c r="E32" s="20">
        <f t="shared" si="5"/>
        <v>23755</v>
      </c>
      <c r="F32" s="22">
        <f t="shared" si="5"/>
        <v>23800</v>
      </c>
      <c r="G32" s="21">
        <f t="shared" si="5"/>
        <v>24300</v>
      </c>
      <c r="H32" s="20">
        <f t="shared" si="5"/>
        <v>24050</v>
      </c>
      <c r="I32" s="22">
        <f t="shared" si="5"/>
        <v>24750</v>
      </c>
      <c r="J32" s="21">
        <f t="shared" si="5"/>
        <v>25750</v>
      </c>
      <c r="K32" s="20">
        <f t="shared" si="5"/>
        <v>25250</v>
      </c>
      <c r="L32" s="19">
        <f t="shared" si="5"/>
        <v>24005</v>
      </c>
      <c r="M32" s="18">
        <f t="shared" si="5"/>
        <v>1.3039000000000001</v>
      </c>
      <c r="N32" s="17">
        <f t="shared" si="5"/>
        <v>1.1014999999999999</v>
      </c>
      <c r="O32" s="16">
        <f t="shared" si="5"/>
        <v>139.88999999999999</v>
      </c>
      <c r="P32" s="15">
        <f t="shared" si="5"/>
        <v>18022.080000000002</v>
      </c>
      <c r="Q32" s="15">
        <f t="shared" si="5"/>
        <v>18135.68</v>
      </c>
      <c r="R32" s="15">
        <f t="shared" si="5"/>
        <v>21554.265297007594</v>
      </c>
      <c r="S32" s="14">
        <f t="shared" si="5"/>
        <v>1.3045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Copper</vt:lpstr>
      <vt:lpstr>Aluminium Alloy</vt:lpstr>
      <vt:lpstr>NA Alloy</vt:lpstr>
      <vt:lpstr>Primary Aluminium</vt:lpstr>
      <vt:lpstr>Zinc</vt:lpstr>
      <vt:lpstr>Lead</vt:lpstr>
      <vt:lpstr>Tin</vt:lpstr>
      <vt:lpstr>Nickel</vt:lpstr>
      <vt:lpstr>Cobalt</vt:lpstr>
      <vt:lpstr>ABR</vt:lpstr>
      <vt:lpstr>ABR Avg</vt:lpstr>
      <vt:lpstr>Averages Inc. Euro 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LMEprice Averages Export for Global Steel</dc:title>
  <dc:creator>kiran.kaur</dc:creator>
  <cp:lastModifiedBy>Tanika Kerai</cp:lastModifiedBy>
  <cp:lastPrinted>2011-08-25T10:07:39Z</cp:lastPrinted>
  <dcterms:created xsi:type="dcterms:W3CDTF">2012-05-31T12:49:12Z</dcterms:created>
  <dcterms:modified xsi:type="dcterms:W3CDTF">2024-09-30T12:24:10Z</dcterms:modified>
</cp:coreProperties>
</file>