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guandonte\lab\solo_proyectos_r\long_covid_project\data\"/>
    </mc:Choice>
  </mc:AlternateContent>
  <xr:revisionPtr revIDLastSave="0" documentId="13_ncr:1_{33685F1D-A5E8-4E63-9E5B-79E2BD3E4D20}" xr6:coauthVersionLast="47" xr6:coauthVersionMax="47" xr10:uidLastSave="{00000000-0000-0000-0000-000000000000}"/>
  <bookViews>
    <workbookView xWindow="-120" yWindow="-120" windowWidth="29040" windowHeight="15840" firstSheet="6" activeTab="15" xr2:uid="{73F49AA9-58AE-44EC-BDAA-B018F0772DDA}"/>
  </bookViews>
  <sheets>
    <sheet name="Datos_AR" sheetId="1" r:id="rId1"/>
    <sheet name="AR" sheetId="2" r:id="rId2"/>
    <sheet name="Datos_LES" sheetId="3" r:id="rId3"/>
    <sheet name="LES" sheetId="4" r:id="rId4"/>
    <sheet name="Datos_miscelaneos" sheetId="6" r:id="rId5"/>
    <sheet name="Miscelaneos" sheetId="7" r:id="rId6"/>
    <sheet name="Datos_todas" sheetId="8" r:id="rId7"/>
    <sheet name="Todas" sheetId="9" r:id="rId8"/>
    <sheet name="Datos_AR_vs_LES" sheetId="10" r:id="rId9"/>
    <sheet name="AR_vsLES" sheetId="11" r:id="rId10"/>
    <sheet name="Datos_LES_vs_AR" sheetId="12" r:id="rId11"/>
    <sheet name="LES_vs_AR" sheetId="13" r:id="rId12"/>
    <sheet name="p_les_ar" sheetId="17" r:id="rId13"/>
    <sheet name="Datos_LES_vs_Misc" sheetId="14" r:id="rId14"/>
    <sheet name="Hoja4" sheetId="15" state="hidden" r:id="rId15"/>
    <sheet name="p_les_misc" sheetId="18" r:id="rId16"/>
    <sheet name="LES_vs_Misc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2" i="16" l="1"/>
  <c r="D131" i="16"/>
  <c r="D121" i="16"/>
  <c r="D120" i="16"/>
  <c r="D111" i="16"/>
  <c r="D110" i="16"/>
  <c r="J110" i="16" s="1"/>
  <c r="D100" i="16"/>
  <c r="D99" i="16"/>
  <c r="D89" i="16"/>
  <c r="D88" i="16"/>
  <c r="D79" i="16"/>
  <c r="D78" i="16"/>
  <c r="D68" i="16"/>
  <c r="D67" i="16"/>
  <c r="D57" i="16"/>
  <c r="D56" i="16"/>
  <c r="D46" i="16"/>
  <c r="D45" i="16"/>
  <c r="J46" i="16" s="1"/>
  <c r="D36" i="16"/>
  <c r="D35" i="16"/>
  <c r="D25" i="16"/>
  <c r="D24" i="16"/>
  <c r="D15" i="16"/>
  <c r="D14" i="16"/>
  <c r="D5" i="16"/>
  <c r="D4" i="16"/>
  <c r="J5" i="16" s="1"/>
  <c r="D132" i="13"/>
  <c r="D131" i="13"/>
  <c r="D121" i="13"/>
  <c r="D120" i="13"/>
  <c r="D111" i="13"/>
  <c r="D110" i="13"/>
  <c r="J111" i="13" s="1"/>
  <c r="D100" i="13"/>
  <c r="D99" i="13"/>
  <c r="D89" i="13"/>
  <c r="D88" i="13"/>
  <c r="J89" i="13" s="1"/>
  <c r="D79" i="13"/>
  <c r="D78" i="13"/>
  <c r="D68" i="13"/>
  <c r="D67" i="13"/>
  <c r="D57" i="13"/>
  <c r="D56" i="13"/>
  <c r="D46" i="13"/>
  <c r="D45" i="13"/>
  <c r="D36" i="13"/>
  <c r="D35" i="13"/>
  <c r="D25" i="13"/>
  <c r="D24" i="13"/>
  <c r="D15" i="13"/>
  <c r="D14" i="13"/>
  <c r="J15" i="13" s="1"/>
  <c r="D5" i="13"/>
  <c r="D4" i="13"/>
  <c r="J132" i="11"/>
  <c r="J131" i="11"/>
  <c r="J110" i="11"/>
  <c r="D132" i="11"/>
  <c r="D131" i="11"/>
  <c r="D121" i="11"/>
  <c r="D120" i="11"/>
  <c r="J121" i="11" s="1"/>
  <c r="D111" i="11"/>
  <c r="D110" i="11"/>
  <c r="J111" i="11" s="1"/>
  <c r="D100" i="11"/>
  <c r="D99" i="11"/>
  <c r="D89" i="11"/>
  <c r="D88" i="11"/>
  <c r="J89" i="11" s="1"/>
  <c r="D79" i="11"/>
  <c r="D78" i="11"/>
  <c r="J79" i="11" s="1"/>
  <c r="D68" i="11"/>
  <c r="J67" i="11" s="1"/>
  <c r="D67" i="11"/>
  <c r="J68" i="11" s="1"/>
  <c r="D57" i="11"/>
  <c r="D56" i="11"/>
  <c r="D46" i="11"/>
  <c r="D45" i="11"/>
  <c r="D36" i="11"/>
  <c r="J35" i="11" s="1"/>
  <c r="D35" i="11"/>
  <c r="D25" i="11"/>
  <c r="D24" i="11"/>
  <c r="D15" i="11"/>
  <c r="D14" i="11"/>
  <c r="D5" i="11"/>
  <c r="D4" i="11"/>
  <c r="G132" i="9"/>
  <c r="G133" i="9" s="1"/>
  <c r="D132" i="9"/>
  <c r="G131" i="9"/>
  <c r="D131" i="9"/>
  <c r="G121" i="9"/>
  <c r="G122" i="9" s="1"/>
  <c r="D121" i="9"/>
  <c r="G120" i="9"/>
  <c r="D120" i="9"/>
  <c r="G111" i="9"/>
  <c r="G112" i="9" s="1"/>
  <c r="D111" i="9"/>
  <c r="G110" i="9"/>
  <c r="D110" i="9"/>
  <c r="G100" i="9"/>
  <c r="G101" i="9" s="1"/>
  <c r="D100" i="9"/>
  <c r="G99" i="9"/>
  <c r="D99" i="9"/>
  <c r="G89" i="9"/>
  <c r="G90" i="9" s="1"/>
  <c r="D89" i="9"/>
  <c r="G88" i="9"/>
  <c r="D88" i="9"/>
  <c r="G79" i="9"/>
  <c r="G80" i="9" s="1"/>
  <c r="D79" i="9"/>
  <c r="G78" i="9"/>
  <c r="D78" i="9"/>
  <c r="G68" i="9"/>
  <c r="G69" i="9" s="1"/>
  <c r="D68" i="9"/>
  <c r="G67" i="9"/>
  <c r="D67" i="9"/>
  <c r="G57" i="9"/>
  <c r="G58" i="9" s="1"/>
  <c r="D57" i="9"/>
  <c r="G56" i="9"/>
  <c r="D56" i="9"/>
  <c r="G46" i="9"/>
  <c r="G47" i="9" s="1"/>
  <c r="D46" i="9"/>
  <c r="G45" i="9"/>
  <c r="D45" i="9"/>
  <c r="G36" i="9"/>
  <c r="G37" i="9" s="1"/>
  <c r="D36" i="9"/>
  <c r="G35" i="9"/>
  <c r="D35" i="9"/>
  <c r="G25" i="9"/>
  <c r="G26" i="9" s="1"/>
  <c r="D25" i="9"/>
  <c r="G24" i="9"/>
  <c r="D24" i="9"/>
  <c r="J24" i="9" s="1"/>
  <c r="G15" i="9"/>
  <c r="G16" i="9" s="1"/>
  <c r="D15" i="9"/>
  <c r="G14" i="9"/>
  <c r="D14" i="9"/>
  <c r="G5" i="9"/>
  <c r="G6" i="9" s="1"/>
  <c r="D5" i="9"/>
  <c r="G4" i="9"/>
  <c r="D4" i="9"/>
  <c r="J132" i="16" l="1"/>
  <c r="J89" i="16"/>
  <c r="J15" i="16"/>
  <c r="J121" i="16"/>
  <c r="J111" i="16"/>
  <c r="J112" i="16" s="1"/>
  <c r="J99" i="16"/>
  <c r="J79" i="16"/>
  <c r="J67" i="16"/>
  <c r="J68" i="16"/>
  <c r="J56" i="16"/>
  <c r="J36" i="16"/>
  <c r="J24" i="16"/>
  <c r="J25" i="16"/>
  <c r="J14" i="16"/>
  <c r="J4" i="16"/>
  <c r="J45" i="16"/>
  <c r="J57" i="16"/>
  <c r="J59" i="16" s="1"/>
  <c r="J88" i="16"/>
  <c r="J100" i="16"/>
  <c r="J131" i="16"/>
  <c r="J35" i="16"/>
  <c r="J78" i="16"/>
  <c r="J120" i="16"/>
  <c r="J132" i="13"/>
  <c r="J131" i="13"/>
  <c r="J120" i="13"/>
  <c r="J100" i="13"/>
  <c r="J99" i="13"/>
  <c r="J78" i="13"/>
  <c r="J81" i="13" s="1"/>
  <c r="J68" i="13"/>
  <c r="J57" i="13"/>
  <c r="J56" i="13"/>
  <c r="J59" i="13" s="1"/>
  <c r="J46" i="13"/>
  <c r="J35" i="13"/>
  <c r="J25" i="13"/>
  <c r="J14" i="13"/>
  <c r="J17" i="13" s="1"/>
  <c r="J5" i="13"/>
  <c r="J24" i="13"/>
  <c r="J36" i="13"/>
  <c r="J67" i="13"/>
  <c r="J79" i="13"/>
  <c r="J110" i="13"/>
  <c r="J121" i="13"/>
  <c r="J4" i="13"/>
  <c r="J45" i="13"/>
  <c r="J88" i="13"/>
  <c r="J133" i="11"/>
  <c r="J134" i="11"/>
  <c r="J120" i="11"/>
  <c r="J123" i="11" s="1"/>
  <c r="J112" i="11"/>
  <c r="J113" i="11"/>
  <c r="J99" i="11"/>
  <c r="J100" i="11"/>
  <c r="J102" i="11" s="1"/>
  <c r="J88" i="11"/>
  <c r="J78" i="11"/>
  <c r="J80" i="11" s="1"/>
  <c r="J69" i="11"/>
  <c r="J70" i="11"/>
  <c r="J57" i="11"/>
  <c r="J56" i="11"/>
  <c r="J46" i="11"/>
  <c r="J45" i="11"/>
  <c r="J36" i="11"/>
  <c r="J37" i="11" s="1"/>
  <c r="J25" i="11"/>
  <c r="J24" i="11"/>
  <c r="J26" i="11" s="1"/>
  <c r="J15" i="11"/>
  <c r="J14" i="11"/>
  <c r="J17" i="11" s="1"/>
  <c r="J4" i="11"/>
  <c r="J5" i="11"/>
  <c r="J131" i="9"/>
  <c r="G114" i="9"/>
  <c r="G28" i="9"/>
  <c r="J99" i="9"/>
  <c r="J68" i="9"/>
  <c r="J56" i="9"/>
  <c r="J132" i="9"/>
  <c r="J133" i="9" s="1"/>
  <c r="J45" i="9"/>
  <c r="J14" i="9"/>
  <c r="J121" i="9"/>
  <c r="J120" i="9"/>
  <c r="J110" i="9"/>
  <c r="J111" i="9"/>
  <c r="G103" i="9"/>
  <c r="G102" i="9"/>
  <c r="J89" i="9"/>
  <c r="G92" i="9"/>
  <c r="G81" i="9"/>
  <c r="J79" i="9"/>
  <c r="J67" i="9"/>
  <c r="G60" i="9"/>
  <c r="J57" i="9"/>
  <c r="G59" i="9"/>
  <c r="J46" i="9"/>
  <c r="J36" i="9"/>
  <c r="J35" i="9"/>
  <c r="J25" i="9"/>
  <c r="J27" i="9" s="1"/>
  <c r="G17" i="9"/>
  <c r="G18" i="9"/>
  <c r="J5" i="9"/>
  <c r="G8" i="9"/>
  <c r="G48" i="9"/>
  <c r="G49" i="9"/>
  <c r="G123" i="9"/>
  <c r="G124" i="9"/>
  <c r="G71" i="9"/>
  <c r="G39" i="9"/>
  <c r="G38" i="9"/>
  <c r="G134" i="9"/>
  <c r="G135" i="9"/>
  <c r="G27" i="9"/>
  <c r="G113" i="9"/>
  <c r="J78" i="9"/>
  <c r="G82" i="9"/>
  <c r="G7" i="9"/>
  <c r="J15" i="9"/>
  <c r="G91" i="9"/>
  <c r="J100" i="9"/>
  <c r="J102" i="9" s="1"/>
  <c r="J4" i="9"/>
  <c r="G70" i="9"/>
  <c r="J88" i="9"/>
  <c r="J70" i="16" l="1"/>
  <c r="J69" i="16"/>
  <c r="J27" i="16"/>
  <c r="J113" i="16"/>
  <c r="J102" i="16"/>
  <c r="J26" i="16"/>
  <c r="J7" i="16"/>
  <c r="J6" i="16"/>
  <c r="J37" i="16"/>
  <c r="J38" i="16"/>
  <c r="J58" i="16"/>
  <c r="J101" i="16"/>
  <c r="J91" i="16"/>
  <c r="J90" i="16"/>
  <c r="J48" i="16"/>
  <c r="J47" i="16"/>
  <c r="J122" i="16"/>
  <c r="J123" i="16"/>
  <c r="J81" i="16"/>
  <c r="J80" i="16"/>
  <c r="J17" i="16"/>
  <c r="J16" i="16"/>
  <c r="J134" i="16"/>
  <c r="J133" i="16"/>
  <c r="J134" i="13"/>
  <c r="J133" i="13"/>
  <c r="J123" i="13"/>
  <c r="J101" i="13"/>
  <c r="J102" i="13"/>
  <c r="J80" i="13"/>
  <c r="J58" i="13"/>
  <c r="J38" i="13"/>
  <c r="J37" i="13"/>
  <c r="J16" i="13"/>
  <c r="J90" i="13"/>
  <c r="J91" i="13"/>
  <c r="J7" i="13"/>
  <c r="J6" i="13"/>
  <c r="J122" i="13"/>
  <c r="J26" i="13"/>
  <c r="J27" i="13"/>
  <c r="J70" i="13"/>
  <c r="J69" i="13"/>
  <c r="J48" i="13"/>
  <c r="J47" i="13"/>
  <c r="J113" i="13"/>
  <c r="J112" i="13"/>
  <c r="J122" i="11"/>
  <c r="J101" i="11"/>
  <c r="J90" i="11"/>
  <c r="J91" i="11"/>
  <c r="J81" i="11"/>
  <c r="J59" i="11"/>
  <c r="J58" i="11"/>
  <c r="J47" i="11"/>
  <c r="J48" i="11"/>
  <c r="J38" i="11"/>
  <c r="J27" i="11"/>
  <c r="J16" i="11"/>
  <c r="J6" i="11"/>
  <c r="J7" i="11"/>
  <c r="J58" i="9"/>
  <c r="J123" i="9"/>
  <c r="J38" i="9"/>
  <c r="J70" i="9"/>
  <c r="J134" i="9"/>
  <c r="J113" i="9"/>
  <c r="J47" i="9"/>
  <c r="J48" i="9"/>
  <c r="J17" i="9"/>
  <c r="J16" i="9"/>
  <c r="J122" i="9"/>
  <c r="J112" i="9"/>
  <c r="J101" i="9"/>
  <c r="J69" i="9"/>
  <c r="J59" i="9"/>
  <c r="J37" i="9"/>
  <c r="J26" i="9"/>
  <c r="J7" i="9"/>
  <c r="J6" i="9"/>
  <c r="J80" i="9"/>
  <c r="J81" i="9"/>
  <c r="J91" i="9"/>
  <c r="J90" i="9"/>
  <c r="G132" i="7"/>
  <c r="G133" i="7" s="1"/>
  <c r="D132" i="7"/>
  <c r="G131" i="7"/>
  <c r="D131" i="7"/>
  <c r="G121" i="7"/>
  <c r="G122" i="7" s="1"/>
  <c r="D121" i="7"/>
  <c r="G120" i="7"/>
  <c r="D120" i="7"/>
  <c r="G111" i="7"/>
  <c r="G112" i="7" s="1"/>
  <c r="D111" i="7"/>
  <c r="G110" i="7"/>
  <c r="D110" i="7"/>
  <c r="G100" i="7"/>
  <c r="G101" i="7" s="1"/>
  <c r="D100" i="7"/>
  <c r="G99" i="7"/>
  <c r="D99" i="7"/>
  <c r="G89" i="7"/>
  <c r="G90" i="7" s="1"/>
  <c r="D89" i="7"/>
  <c r="G88" i="7"/>
  <c r="D88" i="7"/>
  <c r="G79" i="7"/>
  <c r="G80" i="7" s="1"/>
  <c r="D79" i="7"/>
  <c r="G78" i="7"/>
  <c r="D78" i="7"/>
  <c r="G68" i="7"/>
  <c r="G69" i="7" s="1"/>
  <c r="D68" i="7"/>
  <c r="G67" i="7"/>
  <c r="D67" i="7"/>
  <c r="G57" i="7"/>
  <c r="G58" i="7" s="1"/>
  <c r="D57" i="7"/>
  <c r="G56" i="7"/>
  <c r="D56" i="7"/>
  <c r="G46" i="7"/>
  <c r="G47" i="7" s="1"/>
  <c r="D46" i="7"/>
  <c r="G45" i="7"/>
  <c r="D45" i="7"/>
  <c r="G36" i="7"/>
  <c r="G37" i="7" s="1"/>
  <c r="D36" i="7"/>
  <c r="G35" i="7"/>
  <c r="D35" i="7"/>
  <c r="G25" i="7"/>
  <c r="G26" i="7" s="1"/>
  <c r="D25" i="7"/>
  <c r="G24" i="7"/>
  <c r="D24" i="7"/>
  <c r="J24" i="7" s="1"/>
  <c r="G15" i="7"/>
  <c r="G16" i="7" s="1"/>
  <c r="D15" i="7"/>
  <c r="G14" i="7"/>
  <c r="D14" i="7"/>
  <c r="G5" i="7"/>
  <c r="G6" i="7" s="1"/>
  <c r="D5" i="7"/>
  <c r="G4" i="7"/>
  <c r="D4" i="7"/>
  <c r="J5" i="7" s="1"/>
  <c r="G132" i="4"/>
  <c r="G133" i="4" s="1"/>
  <c r="D132" i="4"/>
  <c r="G131" i="4"/>
  <c r="D131" i="4"/>
  <c r="J132" i="4" s="1"/>
  <c r="G121" i="4"/>
  <c r="G122" i="4" s="1"/>
  <c r="D121" i="4"/>
  <c r="G120" i="4"/>
  <c r="D120" i="4"/>
  <c r="J120" i="4" s="1"/>
  <c r="G111" i="4"/>
  <c r="G112" i="4" s="1"/>
  <c r="D111" i="4"/>
  <c r="G110" i="4"/>
  <c r="D110" i="4"/>
  <c r="J111" i="4" s="1"/>
  <c r="G100" i="4"/>
  <c r="G101" i="4" s="1"/>
  <c r="D100" i="4"/>
  <c r="G99" i="4"/>
  <c r="D99" i="4"/>
  <c r="G89" i="4"/>
  <c r="G90" i="4" s="1"/>
  <c r="D89" i="4"/>
  <c r="G88" i="4"/>
  <c r="D88" i="4"/>
  <c r="J89" i="4" s="1"/>
  <c r="G79" i="4"/>
  <c r="G80" i="4" s="1"/>
  <c r="D79" i="4"/>
  <c r="G78" i="4"/>
  <c r="D78" i="4"/>
  <c r="G68" i="4"/>
  <c r="G69" i="4" s="1"/>
  <c r="D68" i="4"/>
  <c r="G67" i="4"/>
  <c r="D67" i="4"/>
  <c r="G57" i="4"/>
  <c r="G58" i="4" s="1"/>
  <c r="D57" i="4"/>
  <c r="G56" i="4"/>
  <c r="D56" i="4"/>
  <c r="G46" i="4"/>
  <c r="G47" i="4" s="1"/>
  <c r="D46" i="4"/>
  <c r="G45" i="4"/>
  <c r="D45" i="4"/>
  <c r="J45" i="4" s="1"/>
  <c r="G36" i="4"/>
  <c r="G37" i="4" s="1"/>
  <c r="D36" i="4"/>
  <c r="G35" i="4"/>
  <c r="D35" i="4"/>
  <c r="G25" i="4"/>
  <c r="G26" i="4" s="1"/>
  <c r="D25" i="4"/>
  <c r="G24" i="4"/>
  <c r="D24" i="4"/>
  <c r="G15" i="4"/>
  <c r="G16" i="4" s="1"/>
  <c r="D15" i="4"/>
  <c r="G14" i="4"/>
  <c r="D14" i="4"/>
  <c r="G5" i="4"/>
  <c r="G6" i="4" s="1"/>
  <c r="D5" i="4"/>
  <c r="G4" i="4"/>
  <c r="D4" i="4"/>
  <c r="J4" i="4" s="1"/>
  <c r="G132" i="2"/>
  <c r="G133" i="2" s="1"/>
  <c r="G131" i="2"/>
  <c r="D132" i="2"/>
  <c r="D131" i="2"/>
  <c r="G121" i="2"/>
  <c r="G122" i="2" s="1"/>
  <c r="G120" i="2"/>
  <c r="D121" i="2"/>
  <c r="D120" i="2"/>
  <c r="G111" i="2"/>
  <c r="G112" i="2" s="1"/>
  <c r="G110" i="2"/>
  <c r="D111" i="2"/>
  <c r="D110" i="2"/>
  <c r="J110" i="2" s="1"/>
  <c r="G100" i="2"/>
  <c r="G101" i="2" s="1"/>
  <c r="G99" i="2"/>
  <c r="D100" i="2"/>
  <c r="D99" i="2"/>
  <c r="G89" i="2"/>
  <c r="G90" i="2" s="1"/>
  <c r="G88" i="2"/>
  <c r="D89" i="2"/>
  <c r="J88" i="2" s="1"/>
  <c r="D88" i="2"/>
  <c r="G79" i="2"/>
  <c r="G80" i="2" s="1"/>
  <c r="G78" i="2"/>
  <c r="D79" i="2"/>
  <c r="J79" i="2" s="1"/>
  <c r="D78" i="2"/>
  <c r="J78" i="2" s="1"/>
  <c r="G68" i="2"/>
  <c r="G69" i="2" s="1"/>
  <c r="G67" i="2"/>
  <c r="D68" i="2"/>
  <c r="D67" i="2"/>
  <c r="G57" i="2"/>
  <c r="G58" i="2" s="1"/>
  <c r="G56" i="2"/>
  <c r="D57" i="2"/>
  <c r="D56" i="2"/>
  <c r="G46" i="2"/>
  <c r="G47" i="2" s="1"/>
  <c r="G45" i="2"/>
  <c r="D46" i="2"/>
  <c r="D45" i="2"/>
  <c r="G36" i="2"/>
  <c r="G37" i="2" s="1"/>
  <c r="G35" i="2"/>
  <c r="D36" i="2"/>
  <c r="D35" i="2"/>
  <c r="G25" i="2"/>
  <c r="G26" i="2" s="1"/>
  <c r="G24" i="2"/>
  <c r="D25" i="2"/>
  <c r="D24" i="2"/>
  <c r="J25" i="2" s="1"/>
  <c r="G15" i="2"/>
  <c r="G16" i="2" s="1"/>
  <c r="G14" i="2"/>
  <c r="D15" i="2"/>
  <c r="D14" i="2"/>
  <c r="G5" i="2"/>
  <c r="G6" i="2" s="1"/>
  <c r="G4" i="2"/>
  <c r="D5" i="2"/>
  <c r="D4" i="2"/>
  <c r="J57" i="7" l="1"/>
  <c r="J59" i="7" s="1"/>
  <c r="J100" i="4"/>
  <c r="J57" i="4"/>
  <c r="J57" i="2"/>
  <c r="G114" i="7"/>
  <c r="J56" i="7"/>
  <c r="G39" i="7"/>
  <c r="G28" i="7"/>
  <c r="J121" i="2"/>
  <c r="J100" i="2"/>
  <c r="J56" i="2"/>
  <c r="J45" i="2"/>
  <c r="G48" i="2"/>
  <c r="J35" i="2"/>
  <c r="J37" i="2" s="1"/>
  <c r="G60" i="4"/>
  <c r="J46" i="4"/>
  <c r="G102" i="4"/>
  <c r="G70" i="4"/>
  <c r="J56" i="4"/>
  <c r="J59" i="4" s="1"/>
  <c r="G38" i="4"/>
  <c r="G17" i="4"/>
  <c r="J132" i="7"/>
  <c r="G124" i="7"/>
  <c r="J120" i="7"/>
  <c r="J100" i="7"/>
  <c r="J88" i="7"/>
  <c r="J67" i="7"/>
  <c r="G114" i="4"/>
  <c r="J88" i="4"/>
  <c r="J91" i="4" s="1"/>
  <c r="G81" i="4"/>
  <c r="J67" i="4"/>
  <c r="J47" i="4"/>
  <c r="J35" i="4"/>
  <c r="G28" i="4"/>
  <c r="J25" i="4"/>
  <c r="J5" i="4"/>
  <c r="J6" i="4" s="1"/>
  <c r="J132" i="2"/>
  <c r="J131" i="2"/>
  <c r="J120" i="2"/>
  <c r="J111" i="2"/>
  <c r="J112" i="2" s="1"/>
  <c r="J99" i="2"/>
  <c r="J89" i="2"/>
  <c r="J91" i="2"/>
  <c r="J81" i="2"/>
  <c r="J80" i="2"/>
  <c r="J67" i="2"/>
  <c r="J68" i="2"/>
  <c r="J46" i="2"/>
  <c r="J48" i="2" s="1"/>
  <c r="J36" i="2"/>
  <c r="J38" i="2"/>
  <c r="J24" i="2"/>
  <c r="J27" i="2" s="1"/>
  <c r="G123" i="7"/>
  <c r="J111" i="7"/>
  <c r="G102" i="7"/>
  <c r="J99" i="7"/>
  <c r="J89" i="7"/>
  <c r="J79" i="7"/>
  <c r="G82" i="7"/>
  <c r="G81" i="7"/>
  <c r="J68" i="7"/>
  <c r="G71" i="7"/>
  <c r="G48" i="7"/>
  <c r="J46" i="7"/>
  <c r="J15" i="7"/>
  <c r="G60" i="7"/>
  <c r="G49" i="7"/>
  <c r="J35" i="7"/>
  <c r="J25" i="7"/>
  <c r="J26" i="7" s="1"/>
  <c r="G17" i="7"/>
  <c r="J14" i="7"/>
  <c r="J4" i="7"/>
  <c r="J6" i="7" s="1"/>
  <c r="G38" i="7"/>
  <c r="G92" i="7"/>
  <c r="G91" i="7"/>
  <c r="G8" i="7"/>
  <c r="G7" i="7"/>
  <c r="G134" i="7"/>
  <c r="G70" i="7"/>
  <c r="G103" i="7"/>
  <c r="G27" i="7"/>
  <c r="J36" i="7"/>
  <c r="J45" i="7"/>
  <c r="G113" i="7"/>
  <c r="J121" i="7"/>
  <c r="J131" i="7"/>
  <c r="G135" i="7"/>
  <c r="G59" i="7"/>
  <c r="J78" i="7"/>
  <c r="J110" i="7"/>
  <c r="G18" i="7"/>
  <c r="J14" i="2"/>
  <c r="G17" i="2"/>
  <c r="J15" i="2"/>
  <c r="J4" i="2"/>
  <c r="J5" i="2"/>
  <c r="G8" i="2"/>
  <c r="G7" i="2"/>
  <c r="G134" i="4"/>
  <c r="J131" i="4"/>
  <c r="J133" i="4" s="1"/>
  <c r="G123" i="4"/>
  <c r="G113" i="4"/>
  <c r="J99" i="4"/>
  <c r="G92" i="4"/>
  <c r="J78" i="4"/>
  <c r="J79" i="4"/>
  <c r="G71" i="4"/>
  <c r="G59" i="4"/>
  <c r="G48" i="4"/>
  <c r="G39" i="4"/>
  <c r="J24" i="4"/>
  <c r="J27" i="4" s="1"/>
  <c r="G27" i="4"/>
  <c r="J15" i="4"/>
  <c r="J14" i="4"/>
  <c r="G8" i="4"/>
  <c r="G124" i="4"/>
  <c r="G82" i="4"/>
  <c r="G18" i="4"/>
  <c r="J48" i="4"/>
  <c r="G103" i="4"/>
  <c r="J121" i="4"/>
  <c r="J122" i="4" s="1"/>
  <c r="G135" i="4"/>
  <c r="J68" i="4"/>
  <c r="J36" i="4"/>
  <c r="J38" i="4" s="1"/>
  <c r="G49" i="4"/>
  <c r="G7" i="4"/>
  <c r="G91" i="4"/>
  <c r="J110" i="4"/>
  <c r="G135" i="2"/>
  <c r="G134" i="2"/>
  <c r="G124" i="2"/>
  <c r="G123" i="2"/>
  <c r="G114" i="2"/>
  <c r="G113" i="2"/>
  <c r="G103" i="2"/>
  <c r="G102" i="2"/>
  <c r="J90" i="2"/>
  <c r="G92" i="2"/>
  <c r="G91" i="2"/>
  <c r="G82" i="2"/>
  <c r="G81" i="2"/>
  <c r="G71" i="2"/>
  <c r="G70" i="2"/>
  <c r="G60" i="2"/>
  <c r="G59" i="2"/>
  <c r="G49" i="2"/>
  <c r="G39" i="2"/>
  <c r="G38" i="2"/>
  <c r="G27" i="2"/>
  <c r="G28" i="2"/>
  <c r="G18" i="2"/>
  <c r="J58" i="7" l="1"/>
  <c r="J101" i="4"/>
  <c r="J70" i="4"/>
  <c r="J59" i="2"/>
  <c r="J58" i="2"/>
  <c r="J58" i="4"/>
  <c r="J17" i="4"/>
  <c r="J123" i="7"/>
  <c r="J122" i="7"/>
  <c r="J102" i="7"/>
  <c r="J91" i="7"/>
  <c r="J70" i="7"/>
  <c r="J69" i="7"/>
  <c r="J7" i="7"/>
  <c r="J134" i="4"/>
  <c r="J123" i="4"/>
  <c r="J90" i="4"/>
  <c r="J81" i="4"/>
  <c r="J80" i="4"/>
  <c r="J26" i="4"/>
  <c r="J7" i="4"/>
  <c r="J134" i="2"/>
  <c r="J133" i="2"/>
  <c r="J123" i="2"/>
  <c r="J122" i="2"/>
  <c r="J113" i="2"/>
  <c r="J101" i="2"/>
  <c r="J102" i="2"/>
  <c r="J70" i="2"/>
  <c r="J69" i="2"/>
  <c r="J47" i="2"/>
  <c r="J26" i="2"/>
  <c r="J7" i="2"/>
  <c r="J101" i="7"/>
  <c r="J90" i="7"/>
  <c r="J16" i="7"/>
  <c r="J17" i="7"/>
  <c r="J38" i="7"/>
  <c r="J27" i="7"/>
  <c r="J47" i="7"/>
  <c r="J48" i="7"/>
  <c r="J80" i="7"/>
  <c r="J81" i="7"/>
  <c r="J37" i="7"/>
  <c r="J133" i="7"/>
  <c r="J134" i="7"/>
  <c r="J113" i="7"/>
  <c r="J112" i="7"/>
  <c r="J17" i="2"/>
  <c r="J16" i="2"/>
  <c r="J6" i="2"/>
  <c r="J102" i="4"/>
  <c r="J16" i="4"/>
  <c r="J37" i="4"/>
  <c r="J113" i="4"/>
  <c r="J112" i="4"/>
  <c r="J69" i="4"/>
</calcChain>
</file>

<file path=xl/sharedStrings.xml><?xml version="1.0" encoding="utf-8"?>
<sst xmlns="http://schemas.openxmlformats.org/spreadsheetml/2006/main" count="1450" uniqueCount="154">
  <si>
    <t>Hiposmia</t>
  </si>
  <si>
    <t>AR +</t>
  </si>
  <si>
    <t>AR -</t>
  </si>
  <si>
    <t>Hiposmia +</t>
  </si>
  <si>
    <t>Hiposmia -</t>
  </si>
  <si>
    <t>Total</t>
  </si>
  <si>
    <t>OR</t>
  </si>
  <si>
    <t>IC limite sup</t>
  </si>
  <si>
    <t>IC limite inf</t>
  </si>
  <si>
    <t>Crudo</t>
  </si>
  <si>
    <t>Raiz</t>
  </si>
  <si>
    <t>Fatiga</t>
  </si>
  <si>
    <t>Fatiga +</t>
  </si>
  <si>
    <t>Fatiga -</t>
  </si>
  <si>
    <t>Mialgias</t>
  </si>
  <si>
    <t>Mialgia +</t>
  </si>
  <si>
    <t>Mialgia -</t>
  </si>
  <si>
    <t>RR</t>
  </si>
  <si>
    <t>varianza</t>
  </si>
  <si>
    <t>IC lÍmite superior</t>
  </si>
  <si>
    <t>IC Límite inferior</t>
  </si>
  <si>
    <t>Artralgias</t>
  </si>
  <si>
    <t>Artralgias +</t>
  </si>
  <si>
    <t>Artralgias -</t>
  </si>
  <si>
    <t>Alteraciones del sueño</t>
  </si>
  <si>
    <t>Sueño +</t>
  </si>
  <si>
    <t>Sueño -</t>
  </si>
  <si>
    <t>Palpitaciones</t>
  </si>
  <si>
    <t>Palpitaciones +</t>
  </si>
  <si>
    <t>Palpitaciones -</t>
  </si>
  <si>
    <t>Trastornos del gusto</t>
  </si>
  <si>
    <t>Gusto +</t>
  </si>
  <si>
    <t>Gusto -</t>
  </si>
  <si>
    <t>Alteraciones en la piel</t>
  </si>
  <si>
    <t>Piel +</t>
  </si>
  <si>
    <t>Piel -</t>
  </si>
  <si>
    <t>Cefalea</t>
  </si>
  <si>
    <t>Cefalea +</t>
  </si>
  <si>
    <t>Cefalea -</t>
  </si>
  <si>
    <t>Perdida de cabello</t>
  </si>
  <si>
    <t>Cabello +</t>
  </si>
  <si>
    <t>Cabello -</t>
  </si>
  <si>
    <t>Disnea</t>
  </si>
  <si>
    <t>Disnea +</t>
  </si>
  <si>
    <t>Disnea -</t>
  </si>
  <si>
    <t>Dificultad para concentrarse</t>
  </si>
  <si>
    <t>Concentrarse +</t>
  </si>
  <si>
    <t>Concentrarse -</t>
  </si>
  <si>
    <t>Secuela</t>
  </si>
  <si>
    <t>IC 95%</t>
  </si>
  <si>
    <t>Odds ratio</t>
  </si>
  <si>
    <t>Alteración sueño</t>
  </si>
  <si>
    <t>Alteraciones piel</t>
  </si>
  <si>
    <t>sin significancia estadística</t>
  </si>
  <si>
    <t>aumento de riesgo</t>
  </si>
  <si>
    <t>disminución de riesgo</t>
  </si>
  <si>
    <t>sin significancia estadistica</t>
  </si>
  <si>
    <t>LES +</t>
  </si>
  <si>
    <t>LES -</t>
  </si>
  <si>
    <t>MIS +</t>
  </si>
  <si>
    <t>MIS -</t>
  </si>
  <si>
    <t>REUMA +</t>
  </si>
  <si>
    <t>REUMA -</t>
  </si>
  <si>
    <t>aumento del riesgo</t>
  </si>
  <si>
    <t>Depresión</t>
  </si>
  <si>
    <t>Depresión +</t>
  </si>
  <si>
    <t>Depresión -</t>
  </si>
  <si>
    <t>(0.27-4.42)</t>
  </si>
  <si>
    <t>(0.38-3.02)</t>
  </si>
  <si>
    <t>(0.15-1.36)</t>
  </si>
  <si>
    <t>(0.04-0.44)</t>
  </si>
  <si>
    <t>(3.36-267.63)</t>
  </si>
  <si>
    <t>Aumento de riesgo</t>
  </si>
  <si>
    <t>(0.11-1.63)</t>
  </si>
  <si>
    <t>(0.13-1.22)</t>
  </si>
  <si>
    <t>(0.83-8.39)</t>
  </si>
  <si>
    <t>(0.13-1.88)</t>
  </si>
  <si>
    <t>(0.01-0.97)</t>
  </si>
  <si>
    <t>(0.54-3.47)</t>
  </si>
  <si>
    <t>(1.15-4.59)</t>
  </si>
  <si>
    <t>(0.30-1.24)</t>
  </si>
  <si>
    <t>disminución del riesgo</t>
  </si>
  <si>
    <t>(3.36-199.41)</t>
  </si>
  <si>
    <t>(0.33-1.59)</t>
  </si>
  <si>
    <t>(0.34-1.35)</t>
  </si>
  <si>
    <t>(0.75-4.50)</t>
  </si>
  <si>
    <t>(0.27-1.42)</t>
  </si>
  <si>
    <t>(0.07-0.58)</t>
  </si>
  <si>
    <t>(0.23-3.74)</t>
  </si>
  <si>
    <t>(1.17-7.80)</t>
  </si>
  <si>
    <t>(0.27-1.90)</t>
  </si>
  <si>
    <t>(4.37-321.23)</t>
  </si>
  <si>
    <t>(0.37-4.66)</t>
  </si>
  <si>
    <t>(0.30-2.49)</t>
  </si>
  <si>
    <t>(0.24-1.70)</t>
  </si>
  <si>
    <t>(0.18-1.97)</t>
  </si>
  <si>
    <t>(0.09-1.29)</t>
  </si>
  <si>
    <t>(0.69-7.97)</t>
  </si>
  <si>
    <t>(1.29-10.61)</t>
  </si>
  <si>
    <t>(0.22-1.95)</t>
  </si>
  <si>
    <t>(0.09-0.78)</t>
  </si>
  <si>
    <t>(4.93-387.58)</t>
  </si>
  <si>
    <t>(0.12-1.73)</t>
  </si>
  <si>
    <t>(0.29-2.91)</t>
  </si>
  <si>
    <t>(0.42-3.21)</t>
  </si>
  <si>
    <t>(0.23-2.7)</t>
  </si>
  <si>
    <t>(0.64-1.35)</t>
  </si>
  <si>
    <t>(0.48-6.38)</t>
  </si>
  <si>
    <t>(0.13-1.99)</t>
  </si>
  <si>
    <t>(0.23-3.57)</t>
  </si>
  <si>
    <t>(0.38-3.28)</t>
  </si>
  <si>
    <t>(0.32-3.94)</t>
  </si>
  <si>
    <t>(0.05-1.28)</t>
  </si>
  <si>
    <t>(0.19-1.24)</t>
  </si>
  <si>
    <t>(0.63-4.43)</t>
  </si>
  <si>
    <t>(0.28-3.31)+</t>
  </si>
  <si>
    <t>(0.3-2.49)</t>
  </si>
  <si>
    <t>(0.14-0.57)</t>
  </si>
  <si>
    <t>(0.51-2.31)</t>
  </si>
  <si>
    <t>(0.41-2.43)</t>
  </si>
  <si>
    <t>(0.27-1.35)</t>
  </si>
  <si>
    <t>(1.48-2.42)</t>
  </si>
  <si>
    <t>(1.37-2.03)</t>
  </si>
  <si>
    <t>(1.11-1.71)</t>
  </si>
  <si>
    <t>(0.97-1.5)</t>
  </si>
  <si>
    <t>(0.96-1.53)</t>
  </si>
  <si>
    <t>(0.39-1.05)</t>
  </si>
  <si>
    <t>(1.13-1.79)</t>
  </si>
  <si>
    <t>AR</t>
  </si>
  <si>
    <t>LES</t>
  </si>
  <si>
    <t>(0.94-1.66)</t>
  </si>
  <si>
    <t>riesgo_relativo</t>
  </si>
  <si>
    <t>(0.57-1.36)</t>
  </si>
  <si>
    <t>(0.94-1.82)</t>
  </si>
  <si>
    <t>(0.55-1.14)</t>
  </si>
  <si>
    <t>(0.98-2.14)</t>
  </si>
  <si>
    <t>MISC</t>
  </si>
  <si>
    <t>secuela</t>
  </si>
  <si>
    <t>bajo</t>
  </si>
  <si>
    <t>alto</t>
  </si>
  <si>
    <t>Fatigue</t>
  </si>
  <si>
    <t>Headache</t>
  </si>
  <si>
    <t>Arthralgias</t>
  </si>
  <si>
    <t>Sleep disturbances</t>
  </si>
  <si>
    <t>Myalgias</t>
  </si>
  <si>
    <t>Palpitations</t>
  </si>
  <si>
    <t>Skin lesions</t>
  </si>
  <si>
    <t>Depression</t>
  </si>
  <si>
    <t>Smell disorders</t>
  </si>
  <si>
    <t>Taste disorders</t>
  </si>
  <si>
    <t>Dyspnoea</t>
  </si>
  <si>
    <t>Memory and/or concentration alterations</t>
  </si>
  <si>
    <t>Hair loss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</si>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</sst>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474B-F25F-4170-81BE-0B5C100101C1}">
  <dimension ref="A1:E14"/>
  <sheetViews>
    <sheetView zoomScale="130" zoomScaleNormal="130" workbookViewId="0">
      <selection activeCell="E3" sqref="E3"/>
    </sheetView>
  </sheetViews>
  <sheetFormatPr baseColWidth="10" defaultRowHeight="15" x14ac:dyDescent="0.25"/>
  <cols>
    <col min="1" max="1" width="21.85546875" customWidth="1"/>
    <col min="3" max="3" width="13.7109375" customWidth="1"/>
  </cols>
  <sheetData>
    <row r="1" spans="1:5" x14ac:dyDescent="0.25">
      <c r="A1" s="1" t="s">
        <v>48</v>
      </c>
      <c r="B1" s="1" t="s">
        <v>50</v>
      </c>
      <c r="C1" s="1" t="s">
        <v>49</v>
      </c>
    </row>
    <row r="2" spans="1:5" x14ac:dyDescent="0.25">
      <c r="A2" s="1" t="s">
        <v>0</v>
      </c>
      <c r="B2" s="1">
        <v>2.35</v>
      </c>
      <c r="C2" s="1" t="s">
        <v>97</v>
      </c>
      <c r="E2" t="s">
        <v>53</v>
      </c>
    </row>
    <row r="3" spans="1:5" x14ac:dyDescent="0.25">
      <c r="A3" s="1" t="s">
        <v>11</v>
      </c>
      <c r="B3" s="1">
        <v>3.71</v>
      </c>
      <c r="C3" s="1" t="s">
        <v>98</v>
      </c>
      <c r="E3" t="s">
        <v>54</v>
      </c>
    </row>
    <row r="4" spans="1:5" x14ac:dyDescent="0.25">
      <c r="A4" s="1" t="s">
        <v>14</v>
      </c>
      <c r="B4" s="1">
        <v>0.66</v>
      </c>
      <c r="C4" s="1" t="s">
        <v>99</v>
      </c>
      <c r="E4" t="s">
        <v>53</v>
      </c>
    </row>
    <row r="5" spans="1:5" x14ac:dyDescent="0.25">
      <c r="A5" s="1" t="s">
        <v>21</v>
      </c>
      <c r="B5" s="1">
        <v>0.26</v>
      </c>
      <c r="C5" s="1" t="s">
        <v>100</v>
      </c>
      <c r="E5" t="s">
        <v>55</v>
      </c>
    </row>
    <row r="6" spans="1:5" x14ac:dyDescent="0.25">
      <c r="A6" s="1" t="s">
        <v>51</v>
      </c>
      <c r="B6" s="1">
        <v>43.75</v>
      </c>
      <c r="C6" s="1" t="s">
        <v>101</v>
      </c>
      <c r="E6" t="s">
        <v>54</v>
      </c>
    </row>
    <row r="7" spans="1:5" x14ac:dyDescent="0.25">
      <c r="A7" s="1" t="s">
        <v>27</v>
      </c>
      <c r="B7" s="1">
        <v>0.52</v>
      </c>
      <c r="C7" s="1" t="s">
        <v>108</v>
      </c>
      <c r="E7" t="s">
        <v>53</v>
      </c>
    </row>
    <row r="8" spans="1:5" x14ac:dyDescent="0.25">
      <c r="A8" s="1" t="s">
        <v>30</v>
      </c>
      <c r="B8" s="1">
        <v>0.9</v>
      </c>
      <c r="C8" s="1" t="s">
        <v>109</v>
      </c>
      <c r="E8" t="s">
        <v>53</v>
      </c>
    </row>
    <row r="9" spans="1:5" x14ac:dyDescent="0.25">
      <c r="A9" s="1" t="s">
        <v>52</v>
      </c>
      <c r="B9" s="1">
        <v>0.93</v>
      </c>
      <c r="C9" s="1" t="s">
        <v>103</v>
      </c>
      <c r="E9" t="s">
        <v>53</v>
      </c>
    </row>
    <row r="10" spans="1:5" x14ac:dyDescent="0.25">
      <c r="A10" s="1" t="s">
        <v>36</v>
      </c>
      <c r="B10" s="1">
        <v>1.17</v>
      </c>
      <c r="C10" s="1" t="s">
        <v>104</v>
      </c>
      <c r="E10" t="s">
        <v>53</v>
      </c>
    </row>
    <row r="11" spans="1:5" x14ac:dyDescent="0.25">
      <c r="A11" s="1" t="s">
        <v>64</v>
      </c>
      <c r="B11" s="1">
        <v>0.46</v>
      </c>
      <c r="C11" s="1" t="s">
        <v>102</v>
      </c>
      <c r="E11" t="s">
        <v>53</v>
      </c>
    </row>
    <row r="12" spans="1:5" x14ac:dyDescent="0.25">
      <c r="A12" s="2" t="s">
        <v>39</v>
      </c>
      <c r="B12" s="1">
        <v>1.76</v>
      </c>
      <c r="C12" s="1" t="s">
        <v>107</v>
      </c>
      <c r="E12" t="s">
        <v>53</v>
      </c>
    </row>
    <row r="13" spans="1:5" x14ac:dyDescent="0.25">
      <c r="A13" s="2" t="s">
        <v>42</v>
      </c>
      <c r="B13" s="1">
        <v>0.8</v>
      </c>
      <c r="C13" s="1" t="s">
        <v>105</v>
      </c>
      <c r="E13" t="s">
        <v>53</v>
      </c>
    </row>
    <row r="14" spans="1:5" x14ac:dyDescent="0.25">
      <c r="A14" s="2" t="s">
        <v>45</v>
      </c>
      <c r="B14" s="1">
        <v>0.28000000000000003</v>
      </c>
      <c r="C14" s="1" t="s">
        <v>106</v>
      </c>
      <c r="E14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CBB5-7ACB-458A-A49F-15B456B4747A}">
  <dimension ref="A1:J134"/>
  <sheetViews>
    <sheetView topLeftCell="A121" zoomScale="130" zoomScaleNormal="130" workbookViewId="0">
      <selection sqref="A1:J134"/>
    </sheetView>
  </sheetViews>
  <sheetFormatPr baseColWidth="10" defaultRowHeight="15" x14ac:dyDescent="0.25"/>
  <sheetData>
    <row r="1" spans="1:10" x14ac:dyDescent="0.25">
      <c r="A1" t="s">
        <v>0</v>
      </c>
    </row>
    <row r="3" spans="1:10" x14ac:dyDescent="0.25">
      <c r="A3" s="1"/>
      <c r="B3" s="1" t="s">
        <v>128</v>
      </c>
      <c r="C3" s="1" t="s">
        <v>129</v>
      </c>
      <c r="D3" s="1" t="s">
        <v>5</v>
      </c>
    </row>
    <row r="4" spans="1:10" x14ac:dyDescent="0.25">
      <c r="A4" s="1" t="s">
        <v>3</v>
      </c>
      <c r="B4" s="1">
        <v>5</v>
      </c>
      <c r="C4" s="1">
        <v>3</v>
      </c>
      <c r="D4" s="1">
        <f>B4+C4</f>
        <v>8</v>
      </c>
      <c r="I4" s="1" t="s">
        <v>17</v>
      </c>
      <c r="J4" s="1">
        <f>(B4/D4)/(B5/D5)</f>
        <v>1.4285714285714286</v>
      </c>
    </row>
    <row r="5" spans="1:10" x14ac:dyDescent="0.25">
      <c r="A5" s="1" t="s">
        <v>4</v>
      </c>
      <c r="B5" s="1">
        <v>14</v>
      </c>
      <c r="C5" s="1">
        <v>18</v>
      </c>
      <c r="D5" s="1">
        <f>B5+C5</f>
        <v>32</v>
      </c>
      <c r="I5" s="1" t="s">
        <v>18</v>
      </c>
      <c r="J5" s="1">
        <f>(1/B4)-(1/D4)+(1/B5)-(1/D5)</f>
        <v>0.11517857142857144</v>
      </c>
    </row>
    <row r="6" spans="1:10" x14ac:dyDescent="0.25">
      <c r="I6" s="1" t="s">
        <v>19</v>
      </c>
      <c r="J6" s="1">
        <f>J4*(EXP(1.96*J5))</f>
        <v>1.7903747293326324</v>
      </c>
    </row>
    <row r="7" spans="1:10" x14ac:dyDescent="0.25">
      <c r="I7" s="1" t="s">
        <v>20</v>
      </c>
      <c r="J7" s="1">
        <f>J4*(EXP(-J5*1.96))</f>
        <v>1.1398822230312271</v>
      </c>
    </row>
    <row r="11" spans="1:10" x14ac:dyDescent="0.25">
      <c r="A11" t="s">
        <v>11</v>
      </c>
    </row>
    <row r="13" spans="1:10" x14ac:dyDescent="0.25">
      <c r="A13" s="1"/>
      <c r="B13" s="1" t="s">
        <v>128</v>
      </c>
      <c r="C13" s="1" t="s">
        <v>129</v>
      </c>
      <c r="D13" s="1" t="s">
        <v>5</v>
      </c>
    </row>
    <row r="14" spans="1:10" x14ac:dyDescent="0.25">
      <c r="A14" s="1" t="s">
        <v>12</v>
      </c>
      <c r="B14" s="1">
        <v>12</v>
      </c>
      <c r="C14" s="1">
        <v>7</v>
      </c>
      <c r="D14" s="1">
        <f>B14+C14</f>
        <v>19</v>
      </c>
      <c r="I14" s="1" t="s">
        <v>17</v>
      </c>
      <c r="J14" s="1">
        <f>(B14/D14)/(B15/D15)</f>
        <v>1.8947368421052631</v>
      </c>
    </row>
    <row r="15" spans="1:10" x14ac:dyDescent="0.25">
      <c r="A15" s="1" t="s">
        <v>13</v>
      </c>
      <c r="B15" s="1">
        <v>7</v>
      </c>
      <c r="C15" s="1">
        <v>14</v>
      </c>
      <c r="D15" s="1">
        <f>B15+C15</f>
        <v>21</v>
      </c>
      <c r="I15" s="1" t="s">
        <v>18</v>
      </c>
      <c r="J15" s="1">
        <f>(1/B14)-(1/D14)+(1/B15)-(1/D15)</f>
        <v>0.12593984962406013</v>
      </c>
    </row>
    <row r="16" spans="1:10" x14ac:dyDescent="0.25">
      <c r="I16" s="1" t="s">
        <v>19</v>
      </c>
      <c r="J16" s="1">
        <f>J14*(EXP(1.96*J15))</f>
        <v>2.4252195698359928</v>
      </c>
    </row>
    <row r="17" spans="1:10" x14ac:dyDescent="0.25">
      <c r="I17" s="1" t="s">
        <v>20</v>
      </c>
      <c r="J17" s="1">
        <f>J14*(EXP(-J15*1.96))</f>
        <v>1.4802897624126472</v>
      </c>
    </row>
    <row r="21" spans="1:10" x14ac:dyDescent="0.25">
      <c r="A21" t="s">
        <v>14</v>
      </c>
    </row>
    <row r="23" spans="1:10" x14ac:dyDescent="0.25">
      <c r="A23" s="1"/>
      <c r="B23" s="1" t="s">
        <v>128</v>
      </c>
      <c r="C23" s="1" t="s">
        <v>129</v>
      </c>
      <c r="D23" s="1" t="s">
        <v>5</v>
      </c>
    </row>
    <row r="24" spans="1:10" x14ac:dyDescent="0.25">
      <c r="A24" s="1" t="s">
        <v>15</v>
      </c>
      <c r="B24" s="1">
        <v>6</v>
      </c>
      <c r="C24" s="1">
        <v>5</v>
      </c>
      <c r="D24" s="1">
        <f>B24+C24</f>
        <v>11</v>
      </c>
      <c r="I24" s="1" t="s">
        <v>17</v>
      </c>
      <c r="J24" s="1">
        <f>(B24/D24)/(B25/D25)</f>
        <v>1.2167832167832167</v>
      </c>
    </row>
    <row r="25" spans="1:10" x14ac:dyDescent="0.25">
      <c r="A25" s="1" t="s">
        <v>16</v>
      </c>
      <c r="B25" s="1">
        <v>13</v>
      </c>
      <c r="C25" s="1">
        <v>16</v>
      </c>
      <c r="D25" s="1">
        <f>B25+C25</f>
        <v>29</v>
      </c>
      <c r="I25" s="1" t="s">
        <v>18</v>
      </c>
      <c r="J25" s="1">
        <f>(1/B24)-(1/D24)+(1/B25)-(1/D25)</f>
        <v>0.11819789405996302</v>
      </c>
    </row>
    <row r="26" spans="1:10" x14ac:dyDescent="0.25">
      <c r="I26" s="1" t="s">
        <v>19</v>
      </c>
      <c r="J26" s="1">
        <f>J24*(EXP(1.96*J25))</f>
        <v>1.5339997520551278</v>
      </c>
    </row>
    <row r="27" spans="1:10" x14ac:dyDescent="0.25">
      <c r="I27" s="1" t="s">
        <v>20</v>
      </c>
      <c r="J27" s="1">
        <f>J24*(EXP(-J25*1.96))</f>
        <v>0.96516403908265103</v>
      </c>
    </row>
    <row r="32" spans="1:10" x14ac:dyDescent="0.25">
      <c r="A32" t="s">
        <v>21</v>
      </c>
    </row>
    <row r="34" spans="1:10" x14ac:dyDescent="0.25">
      <c r="A34" s="1"/>
      <c r="B34" s="1" t="s">
        <v>128</v>
      </c>
      <c r="C34" s="1" t="s">
        <v>129</v>
      </c>
      <c r="D34" s="1" t="s">
        <v>5</v>
      </c>
    </row>
    <row r="35" spans="1:10" x14ac:dyDescent="0.25">
      <c r="A35" s="1" t="s">
        <v>22</v>
      </c>
      <c r="B35" s="1">
        <v>6</v>
      </c>
      <c r="C35" s="1">
        <v>4</v>
      </c>
      <c r="D35" s="1">
        <f>B35+C35</f>
        <v>10</v>
      </c>
      <c r="I35" s="1" t="s">
        <v>17</v>
      </c>
      <c r="J35" s="1">
        <f>(B35/D35)/(B36/D36)</f>
        <v>1.3846153846153846</v>
      </c>
    </row>
    <row r="36" spans="1:10" x14ac:dyDescent="0.25">
      <c r="A36" s="1" t="s">
        <v>23</v>
      </c>
      <c r="B36" s="1">
        <v>13</v>
      </c>
      <c r="C36" s="1">
        <v>17</v>
      </c>
      <c r="D36" s="1">
        <f>B36+C36</f>
        <v>30</v>
      </c>
      <c r="I36" s="1" t="s">
        <v>18</v>
      </c>
      <c r="J36" s="1">
        <f>(1/B35)-(1/D35)+(1/B36)-(1/D36)</f>
        <v>0.11025641025641025</v>
      </c>
    </row>
    <row r="37" spans="1:10" x14ac:dyDescent="0.25">
      <c r="I37" s="1" t="s">
        <v>19</v>
      </c>
      <c r="J37" s="1">
        <f>J35*(EXP(1.96*J36))</f>
        <v>1.7186257081113374</v>
      </c>
    </row>
    <row r="38" spans="1:10" x14ac:dyDescent="0.25">
      <c r="I38" s="1" t="s">
        <v>20</v>
      </c>
      <c r="J38" s="1">
        <f>J35*(EXP(-J36*1.96))</f>
        <v>1.1155190768212402</v>
      </c>
    </row>
    <row r="42" spans="1:10" x14ac:dyDescent="0.25">
      <c r="A42" t="s">
        <v>24</v>
      </c>
    </row>
    <row r="44" spans="1:10" x14ac:dyDescent="0.25">
      <c r="A44" s="1"/>
      <c r="B44" s="1" t="s">
        <v>128</v>
      </c>
      <c r="C44" s="1" t="s">
        <v>129</v>
      </c>
      <c r="D44" s="1" t="s">
        <v>5</v>
      </c>
    </row>
    <row r="45" spans="1:10" x14ac:dyDescent="0.25">
      <c r="A45" s="1" t="s">
        <v>25</v>
      </c>
      <c r="B45" s="1">
        <v>7</v>
      </c>
      <c r="C45" s="1">
        <v>6</v>
      </c>
      <c r="D45" s="1">
        <f>B45+C45</f>
        <v>13</v>
      </c>
      <c r="I45" s="1" t="s">
        <v>17</v>
      </c>
      <c r="J45" s="1">
        <f>(B45/D45)/(B46/D46)</f>
        <v>1.2115384615384615</v>
      </c>
    </row>
    <row r="46" spans="1:10" x14ac:dyDescent="0.25">
      <c r="A46" s="1" t="s">
        <v>26</v>
      </c>
      <c r="B46" s="1">
        <v>12</v>
      </c>
      <c r="C46" s="1">
        <v>15</v>
      </c>
      <c r="D46" s="1">
        <f>B46+C46</f>
        <v>27</v>
      </c>
      <c r="I46" s="1" t="s">
        <v>18</v>
      </c>
      <c r="J46" s="1">
        <f>(1/B45)-(1/D45)+(1/B46)-(1/D46)</f>
        <v>0.1122303622303622</v>
      </c>
    </row>
    <row r="47" spans="1:10" x14ac:dyDescent="0.25">
      <c r="I47" s="1" t="s">
        <v>19</v>
      </c>
      <c r="J47" s="1">
        <f>J45*(EXP(1.96*J46))</f>
        <v>1.5096268752093531</v>
      </c>
    </row>
    <row r="48" spans="1:10" x14ac:dyDescent="0.25">
      <c r="I48" s="1" t="s">
        <v>20</v>
      </c>
      <c r="J48" s="1">
        <f>J45*(EXP(-J46*1.96))</f>
        <v>0.97231009058673912</v>
      </c>
    </row>
    <row r="53" spans="1:10" x14ac:dyDescent="0.25">
      <c r="A53" t="s">
        <v>27</v>
      </c>
    </row>
    <row r="55" spans="1:10" x14ac:dyDescent="0.25">
      <c r="A55" s="1"/>
      <c r="B55" s="1" t="s">
        <v>128</v>
      </c>
      <c r="C55" s="1" t="s">
        <v>129</v>
      </c>
      <c r="D55" s="1" t="s">
        <v>5</v>
      </c>
    </row>
    <row r="56" spans="1:10" x14ac:dyDescent="0.25">
      <c r="A56" s="1" t="s">
        <v>28</v>
      </c>
      <c r="B56" s="1">
        <v>3</v>
      </c>
      <c r="C56" s="1">
        <v>6</v>
      </c>
      <c r="D56" s="1">
        <f>B56+C56</f>
        <v>9</v>
      </c>
      <c r="I56" s="1" t="s">
        <v>17</v>
      </c>
      <c r="J56" s="1">
        <f>(B56/D56)/(B57/D57)</f>
        <v>0.64583333333333337</v>
      </c>
    </row>
    <row r="57" spans="1:10" x14ac:dyDescent="0.25">
      <c r="A57" s="1" t="s">
        <v>29</v>
      </c>
      <c r="B57" s="1">
        <v>16</v>
      </c>
      <c r="C57" s="1">
        <v>15</v>
      </c>
      <c r="D57" s="1">
        <f>B57+C57</f>
        <v>31</v>
      </c>
      <c r="I57" s="1" t="s">
        <v>18</v>
      </c>
      <c r="J57" s="1">
        <f>(1/B56)-(1/D56)+(1/B57)-(1/D57)</f>
        <v>0.25246415770609321</v>
      </c>
    </row>
    <row r="58" spans="1:10" x14ac:dyDescent="0.25">
      <c r="I58" s="1" t="s">
        <v>19</v>
      </c>
      <c r="J58" s="1">
        <f>J56*(EXP(1.96*J57))</f>
        <v>1.0593080825543304</v>
      </c>
    </row>
    <row r="59" spans="1:10" x14ac:dyDescent="0.25">
      <c r="I59" s="1" t="s">
        <v>20</v>
      </c>
      <c r="J59" s="1">
        <f>J56*(EXP(-J57*1.96))</f>
        <v>0.39374824124694818</v>
      </c>
    </row>
    <row r="64" spans="1:10" x14ac:dyDescent="0.25">
      <c r="A64" t="s">
        <v>30</v>
      </c>
    </row>
    <row r="66" spans="1:10" x14ac:dyDescent="0.25">
      <c r="A66" s="1"/>
      <c r="B66" s="1" t="s">
        <v>128</v>
      </c>
      <c r="C66" s="1" t="s">
        <v>129</v>
      </c>
      <c r="D66" s="1" t="s">
        <v>5</v>
      </c>
    </row>
    <row r="67" spans="1:10" x14ac:dyDescent="0.25">
      <c r="A67" s="1" t="s">
        <v>31</v>
      </c>
      <c r="B67" s="1">
        <v>3</v>
      </c>
      <c r="C67" s="1">
        <v>4</v>
      </c>
      <c r="D67" s="1">
        <f>B67+C67</f>
        <v>7</v>
      </c>
      <c r="I67" s="1" t="s">
        <v>17</v>
      </c>
      <c r="J67" s="1">
        <f>(B67/D67)/(B68/D68)</f>
        <v>0.8839285714285714</v>
      </c>
    </row>
    <row r="68" spans="1:10" x14ac:dyDescent="0.25">
      <c r="A68" s="1" t="s">
        <v>32</v>
      </c>
      <c r="B68" s="1">
        <v>16</v>
      </c>
      <c r="C68" s="1">
        <v>17</v>
      </c>
      <c r="D68" s="1">
        <f>B68+C68</f>
        <v>33</v>
      </c>
      <c r="I68" s="1" t="s">
        <v>18</v>
      </c>
      <c r="J68" s="1">
        <f>(1/B67)-(1/D67)+(1/B68)-(1/D68)</f>
        <v>0.22267316017316016</v>
      </c>
    </row>
    <row r="69" spans="1:10" x14ac:dyDescent="0.25">
      <c r="I69" s="1" t="s">
        <v>19</v>
      </c>
      <c r="J69" s="1">
        <f>J67*(EXP(1.96*J68))</f>
        <v>1.3676040945948951</v>
      </c>
    </row>
    <row r="70" spans="1:10" x14ac:dyDescent="0.25">
      <c r="I70" s="1" t="s">
        <v>20</v>
      </c>
      <c r="J70" s="1">
        <f>J67*(EXP(-J68*1.96))</f>
        <v>0.57131279620744091</v>
      </c>
    </row>
    <row r="75" spans="1:10" x14ac:dyDescent="0.25">
      <c r="A75" t="s">
        <v>33</v>
      </c>
    </row>
    <row r="77" spans="1:10" x14ac:dyDescent="0.25">
      <c r="A77" s="1"/>
      <c r="B77" s="1" t="s">
        <v>128</v>
      </c>
      <c r="C77" s="1" t="s">
        <v>129</v>
      </c>
      <c r="D77" s="1" t="s">
        <v>5</v>
      </c>
    </row>
    <row r="78" spans="1:10" x14ac:dyDescent="0.25">
      <c r="A78" s="1" t="s">
        <v>34</v>
      </c>
      <c r="B78" s="1">
        <v>5</v>
      </c>
      <c r="C78" s="1">
        <v>3</v>
      </c>
      <c r="D78" s="1">
        <f>B78+C78</f>
        <v>8</v>
      </c>
      <c r="I78" s="1" t="s">
        <v>17</v>
      </c>
      <c r="J78" s="1">
        <f>(B78/D78)/(B79/D79)</f>
        <v>1.4285714285714286</v>
      </c>
    </row>
    <row r="79" spans="1:10" x14ac:dyDescent="0.25">
      <c r="A79" s="1" t="s">
        <v>35</v>
      </c>
      <c r="B79" s="1">
        <v>14</v>
      </c>
      <c r="C79" s="1">
        <v>18</v>
      </c>
      <c r="D79" s="1">
        <f>B79+C79</f>
        <v>32</v>
      </c>
      <c r="I79" s="1" t="s">
        <v>18</v>
      </c>
      <c r="J79" s="1">
        <f>(1/B78)-(1/D78)+(1/B79)-(1/D79)</f>
        <v>0.11517857142857144</v>
      </c>
    </row>
    <row r="80" spans="1:10" x14ac:dyDescent="0.25">
      <c r="I80" s="1" t="s">
        <v>19</v>
      </c>
      <c r="J80" s="1">
        <f>J78*(EXP(1.96*J79))</f>
        <v>1.7903747293326324</v>
      </c>
    </row>
    <row r="81" spans="1:10" x14ac:dyDescent="0.25">
      <c r="I81" s="1" t="s">
        <v>20</v>
      </c>
      <c r="J81" s="1">
        <f>J78*(EXP(-J79*1.96))</f>
        <v>1.1398822230312271</v>
      </c>
    </row>
    <row r="85" spans="1:10" x14ac:dyDescent="0.25">
      <c r="A85" t="s">
        <v>36</v>
      </c>
    </row>
    <row r="87" spans="1:10" x14ac:dyDescent="0.25">
      <c r="A87" s="1"/>
      <c r="B87" s="1" t="s">
        <v>128</v>
      </c>
      <c r="C87" s="1" t="s">
        <v>129</v>
      </c>
      <c r="D87" s="1" t="s">
        <v>5</v>
      </c>
    </row>
    <row r="88" spans="1:10" x14ac:dyDescent="0.25">
      <c r="A88" s="1" t="s">
        <v>37</v>
      </c>
      <c r="B88" s="1">
        <v>9</v>
      </c>
      <c r="C88" s="1">
        <v>5</v>
      </c>
      <c r="D88" s="1">
        <f>B88+C88</f>
        <v>14</v>
      </c>
      <c r="I88" s="1" t="s">
        <v>17</v>
      </c>
      <c r="J88" s="1">
        <f>(B88/D88)/(B89/D89)</f>
        <v>1.6714285714285715</v>
      </c>
    </row>
    <row r="89" spans="1:10" x14ac:dyDescent="0.25">
      <c r="A89" s="1" t="s">
        <v>38</v>
      </c>
      <c r="B89" s="1">
        <v>10</v>
      </c>
      <c r="C89" s="1">
        <v>16</v>
      </c>
      <c r="D89" s="1">
        <f>B89+C89</f>
        <v>26</v>
      </c>
      <c r="I89" s="1" t="s">
        <v>18</v>
      </c>
      <c r="J89" s="1">
        <f>(1/B88)-(1/D88)+(1/B89)-(1/D89)</f>
        <v>0.10122100122100122</v>
      </c>
    </row>
    <row r="90" spans="1:10" x14ac:dyDescent="0.25">
      <c r="I90" s="1" t="s">
        <v>19</v>
      </c>
      <c r="J90" s="1">
        <f>J88*(EXP(1.96*J89))</f>
        <v>2.0382097624492381</v>
      </c>
    </row>
    <row r="91" spans="1:10" x14ac:dyDescent="0.25">
      <c r="I91" s="1" t="s">
        <v>20</v>
      </c>
      <c r="J91" s="1">
        <f>J88*(EXP(-J89*1.96))</f>
        <v>1.3706506174470998</v>
      </c>
    </row>
    <row r="95" spans="1:10" x14ac:dyDescent="0.25">
      <c r="A95" t="s">
        <v>64</v>
      </c>
    </row>
    <row r="98" spans="1:10" x14ac:dyDescent="0.25">
      <c r="A98" s="1"/>
      <c r="B98" s="1" t="s">
        <v>128</v>
      </c>
      <c r="C98" s="1" t="s">
        <v>129</v>
      </c>
      <c r="D98" s="1" t="s">
        <v>5</v>
      </c>
    </row>
    <row r="99" spans="1:10" x14ac:dyDescent="0.25">
      <c r="A99" s="1" t="s">
        <v>65</v>
      </c>
      <c r="B99" s="1">
        <v>3</v>
      </c>
      <c r="C99" s="1">
        <v>2</v>
      </c>
      <c r="D99" s="1">
        <f>B99+C99</f>
        <v>5</v>
      </c>
      <c r="I99" s="1" t="s">
        <v>17</v>
      </c>
      <c r="J99" s="1">
        <f>(B99/D99)/(B100/D100)</f>
        <v>1.3125</v>
      </c>
    </row>
    <row r="100" spans="1:10" x14ac:dyDescent="0.25">
      <c r="A100" s="1" t="s">
        <v>66</v>
      </c>
      <c r="B100" s="1">
        <v>16</v>
      </c>
      <c r="C100" s="1">
        <v>19</v>
      </c>
      <c r="D100" s="1">
        <f>B100+C100</f>
        <v>35</v>
      </c>
      <c r="I100" s="1" t="s">
        <v>18</v>
      </c>
      <c r="J100" s="1">
        <f>(1/B99)-(1/D99)+(1/B100)-(1/D100)</f>
        <v>0.16726190476190472</v>
      </c>
    </row>
    <row r="101" spans="1:10" x14ac:dyDescent="0.25">
      <c r="I101" s="1" t="s">
        <v>19</v>
      </c>
      <c r="J101" s="1">
        <f>J99*(EXP(1.96*J100))</f>
        <v>1.8216943850962877</v>
      </c>
    </row>
    <row r="102" spans="1:10" x14ac:dyDescent="0.25">
      <c r="I102" s="1" t="s">
        <v>20</v>
      </c>
      <c r="J102" s="1">
        <f>J99*(EXP(-J100*1.96))</f>
        <v>0.94563405590611582</v>
      </c>
    </row>
    <row r="107" spans="1:10" x14ac:dyDescent="0.25">
      <c r="A107" t="s">
        <v>39</v>
      </c>
    </row>
    <row r="109" spans="1:10" x14ac:dyDescent="0.25">
      <c r="A109" s="1"/>
      <c r="B109" s="1" t="s">
        <v>128</v>
      </c>
      <c r="C109" s="1" t="s">
        <v>129</v>
      </c>
      <c r="D109" s="1" t="s">
        <v>5</v>
      </c>
    </row>
    <row r="110" spans="1:10" x14ac:dyDescent="0.25">
      <c r="A110" s="1" t="s">
        <v>40</v>
      </c>
      <c r="B110" s="1">
        <v>4</v>
      </c>
      <c r="C110" s="1">
        <v>6</v>
      </c>
      <c r="D110" s="1">
        <f>B110+C110</f>
        <v>10</v>
      </c>
      <c r="I110" s="1" t="s">
        <v>17</v>
      </c>
      <c r="J110" s="1">
        <f>(B110/D110)/(B111/D111)</f>
        <v>0.8</v>
      </c>
    </row>
    <row r="111" spans="1:10" x14ac:dyDescent="0.25">
      <c r="A111" s="1" t="s">
        <v>41</v>
      </c>
      <c r="B111" s="1">
        <v>15</v>
      </c>
      <c r="C111" s="1">
        <v>15</v>
      </c>
      <c r="D111" s="1">
        <f>B111+C111</f>
        <v>30</v>
      </c>
      <c r="I111" s="1" t="s">
        <v>18</v>
      </c>
      <c r="J111" s="1">
        <f>(1/B110)-(1/D110)+(1/B111)-(1/D111)</f>
        <v>0.18333333333333335</v>
      </c>
    </row>
    <row r="112" spans="1:10" x14ac:dyDescent="0.25">
      <c r="I112" s="1" t="s">
        <v>19</v>
      </c>
      <c r="J112" s="1">
        <f>J110*(EXP(1.96*J111))</f>
        <v>1.1458993440513423</v>
      </c>
    </row>
    <row r="113" spans="1:10" x14ac:dyDescent="0.25">
      <c r="I113" s="1" t="s">
        <v>20</v>
      </c>
      <c r="J113" s="1">
        <f>J110*(EXP(-J111*1.96))</f>
        <v>0.55851327895630998</v>
      </c>
    </row>
    <row r="117" spans="1:10" x14ac:dyDescent="0.25">
      <c r="A117" t="s">
        <v>42</v>
      </c>
    </row>
    <row r="119" spans="1:10" x14ac:dyDescent="0.25">
      <c r="A119" s="1"/>
      <c r="B119" s="1" t="s">
        <v>128</v>
      </c>
      <c r="C119" s="1" t="s">
        <v>129</v>
      </c>
      <c r="D119" s="1" t="s">
        <v>5</v>
      </c>
    </row>
    <row r="120" spans="1:10" x14ac:dyDescent="0.25">
      <c r="A120" s="1" t="s">
        <v>43</v>
      </c>
      <c r="B120" s="1">
        <v>4</v>
      </c>
      <c r="C120" s="1">
        <v>3</v>
      </c>
      <c r="D120" s="1">
        <f>B120+C120</f>
        <v>7</v>
      </c>
      <c r="I120" s="1" t="s">
        <v>17</v>
      </c>
      <c r="J120" s="1">
        <f>(B120/D120)/(B121/D121)</f>
        <v>1.2571428571428571</v>
      </c>
    </row>
    <row r="121" spans="1:10" x14ac:dyDescent="0.25">
      <c r="A121" s="1" t="s">
        <v>44</v>
      </c>
      <c r="B121" s="1">
        <v>15</v>
      </c>
      <c r="C121" s="1">
        <v>18</v>
      </c>
      <c r="D121" s="1">
        <f>B121+C121</f>
        <v>33</v>
      </c>
      <c r="I121" s="1" t="s">
        <v>18</v>
      </c>
      <c r="J121" s="1">
        <f>(1/B120)-(1/D120)+(1/B121)-(1/D121)</f>
        <v>0.1435064935064935</v>
      </c>
    </row>
    <row r="122" spans="1:10" x14ac:dyDescent="0.25">
      <c r="I122" s="1" t="s">
        <v>19</v>
      </c>
      <c r="J122" s="1">
        <f>J120*(EXP(1.96*J121))</f>
        <v>1.6654815481109515</v>
      </c>
    </row>
    <row r="123" spans="1:10" x14ac:dyDescent="0.25">
      <c r="I123" s="1" t="s">
        <v>20</v>
      </c>
      <c r="J123" s="1">
        <f>J120*(EXP(-J121*1.96))</f>
        <v>0.94891964732834255</v>
      </c>
    </row>
    <row r="128" spans="1:10" x14ac:dyDescent="0.25">
      <c r="A128" t="s">
        <v>45</v>
      </c>
    </row>
    <row r="130" spans="1:10" x14ac:dyDescent="0.25">
      <c r="A130" s="1"/>
      <c r="B130" s="1" t="s">
        <v>128</v>
      </c>
      <c r="C130" s="1" t="s">
        <v>129</v>
      </c>
      <c r="D130" s="1" t="s">
        <v>5</v>
      </c>
    </row>
    <row r="131" spans="1:10" x14ac:dyDescent="0.25">
      <c r="A131" s="1" t="s">
        <v>46</v>
      </c>
      <c r="B131" s="1">
        <v>2</v>
      </c>
      <c r="C131" s="1">
        <v>1</v>
      </c>
      <c r="D131" s="1">
        <f>B131+C131</f>
        <v>3</v>
      </c>
      <c r="I131" s="1" t="s">
        <v>17</v>
      </c>
      <c r="J131" s="1">
        <f>(B131/D131)/(B132/D132)</f>
        <v>1.4509803921568625</v>
      </c>
    </row>
    <row r="132" spans="1:10" x14ac:dyDescent="0.25">
      <c r="A132" s="1" t="s">
        <v>47</v>
      </c>
      <c r="B132" s="1">
        <v>17</v>
      </c>
      <c r="C132" s="1">
        <v>20</v>
      </c>
      <c r="D132" s="1">
        <f>B132+C132</f>
        <v>37</v>
      </c>
      <c r="I132" s="1" t="s">
        <v>18</v>
      </c>
      <c r="J132" s="1">
        <f>(1/B131)-(1/D131)+(1/B132)-(1/D132)</f>
        <v>0.19846316905140438</v>
      </c>
    </row>
    <row r="133" spans="1:10" x14ac:dyDescent="0.25">
      <c r="I133" s="1" t="s">
        <v>19</v>
      </c>
      <c r="J133" s="1">
        <f>J131*(EXP(1.96*J132))</f>
        <v>2.1409020776375347</v>
      </c>
    </row>
    <row r="134" spans="1:10" x14ac:dyDescent="0.25">
      <c r="I134" s="1" t="s">
        <v>20</v>
      </c>
      <c r="J134" s="1">
        <f>J131*(EXP(-J132*1.96))</f>
        <v>0.98339112302927467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8710-BE44-4557-A02B-028EA140DBCA}">
  <dimension ref="A1:D14"/>
  <sheetViews>
    <sheetView workbookViewId="0">
      <selection sqref="A1:D14"/>
    </sheetView>
  </sheetViews>
  <sheetFormatPr baseColWidth="10" defaultRowHeight="15" x14ac:dyDescent="0.25"/>
  <sheetData>
    <row r="1" spans="1:4" x14ac:dyDescent="0.25">
      <c r="A1" t="s">
        <v>137</v>
      </c>
      <c r="B1" t="s">
        <v>131</v>
      </c>
      <c r="C1" t="s">
        <v>138</v>
      </c>
      <c r="D1" t="s">
        <v>139</v>
      </c>
    </row>
    <row r="2" spans="1:4" x14ac:dyDescent="0.25">
      <c r="A2" t="s">
        <v>140</v>
      </c>
      <c r="B2">
        <v>0.55000000000000004</v>
      </c>
      <c r="C2">
        <v>0.44</v>
      </c>
      <c r="D2">
        <v>0.69</v>
      </c>
    </row>
    <row r="3" spans="1:4" x14ac:dyDescent="0.25">
      <c r="A3" t="s">
        <v>141</v>
      </c>
      <c r="B3">
        <v>0.57999999999999996</v>
      </c>
      <c r="C3">
        <v>0.43</v>
      </c>
      <c r="D3">
        <v>0.78</v>
      </c>
    </row>
    <row r="4" spans="1:4" x14ac:dyDescent="0.25">
      <c r="A4" t="s">
        <v>142</v>
      </c>
      <c r="B4">
        <v>0.7</v>
      </c>
      <c r="C4">
        <v>0.5</v>
      </c>
      <c r="D4">
        <v>0.99</v>
      </c>
    </row>
    <row r="5" spans="1:4" x14ac:dyDescent="0.25">
      <c r="A5" t="s">
        <v>143</v>
      </c>
      <c r="B5">
        <v>0.83</v>
      </c>
      <c r="C5">
        <v>0.65</v>
      </c>
      <c r="D5">
        <v>1.04</v>
      </c>
    </row>
    <row r="6" spans="1:4" x14ac:dyDescent="0.25">
      <c r="A6" t="s">
        <v>144</v>
      </c>
      <c r="B6">
        <v>0.82</v>
      </c>
      <c r="C6">
        <v>0.62</v>
      </c>
      <c r="D6">
        <v>1.07</v>
      </c>
    </row>
    <row r="7" spans="1:4" x14ac:dyDescent="0.25">
      <c r="A7" t="s">
        <v>145</v>
      </c>
      <c r="B7">
        <v>1.3</v>
      </c>
      <c r="C7">
        <v>1.1499999999999999</v>
      </c>
      <c r="D7">
        <v>1.64</v>
      </c>
    </row>
    <row r="8" spans="1:4" x14ac:dyDescent="0.25">
      <c r="A8" t="s">
        <v>146</v>
      </c>
      <c r="B8">
        <v>0.66</v>
      </c>
      <c r="C8">
        <v>0.42</v>
      </c>
      <c r="D8">
        <v>1.05</v>
      </c>
    </row>
    <row r="9" spans="1:4" x14ac:dyDescent="0.25">
      <c r="A9" t="s">
        <v>147</v>
      </c>
      <c r="B9">
        <v>0.73</v>
      </c>
      <c r="C9">
        <v>0.39</v>
      </c>
      <c r="D9">
        <v>1.39</v>
      </c>
    </row>
    <row r="10" spans="1:4" x14ac:dyDescent="0.25">
      <c r="A10" t="s">
        <v>148</v>
      </c>
      <c r="B10">
        <v>0.66</v>
      </c>
      <c r="C10">
        <v>0.42</v>
      </c>
      <c r="D10">
        <v>1.05</v>
      </c>
    </row>
    <row r="11" spans="1:4" x14ac:dyDescent="0.25">
      <c r="A11" t="s">
        <v>149</v>
      </c>
      <c r="B11">
        <v>1.1000000000000001</v>
      </c>
      <c r="C11">
        <v>0.85</v>
      </c>
      <c r="D11">
        <v>1.44</v>
      </c>
    </row>
    <row r="12" spans="1:4" x14ac:dyDescent="0.25">
      <c r="A12" t="s">
        <v>150</v>
      </c>
      <c r="B12">
        <v>0.78</v>
      </c>
      <c r="C12">
        <v>0.51</v>
      </c>
      <c r="D12">
        <v>1.19</v>
      </c>
    </row>
    <row r="13" spans="1:4" x14ac:dyDescent="0.25">
      <c r="A13" t="s">
        <v>151</v>
      </c>
      <c r="B13">
        <v>0.61</v>
      </c>
      <c r="C13">
        <v>0.15</v>
      </c>
      <c r="D13">
        <v>2.38</v>
      </c>
    </row>
    <row r="14" spans="1:4" x14ac:dyDescent="0.25">
      <c r="A14" t="s">
        <v>152</v>
      </c>
      <c r="B14">
        <v>1.2</v>
      </c>
      <c r="C14">
        <v>0.98</v>
      </c>
      <c r="D14">
        <v>1.45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5211-8A7E-4845-8433-9C9DF0739D86}">
  <dimension ref="A1:J134"/>
  <sheetViews>
    <sheetView topLeftCell="A99" zoomScale="120" zoomScaleNormal="120" workbookViewId="0">
      <selection activeCell="G14" sqref="G14"/>
    </sheetView>
  </sheetViews>
  <sheetFormatPr baseColWidth="10" defaultRowHeight="15" x14ac:dyDescent="0.25"/>
  <sheetData>
    <row r="1" spans="1:10" x14ac:dyDescent="0.25">
      <c r="A1" t="s">
        <v>0</v>
      </c>
    </row>
    <row r="3" spans="1:10" x14ac:dyDescent="0.25">
      <c r="A3" s="1"/>
      <c r="B3" s="1" t="s">
        <v>129</v>
      </c>
      <c r="C3" s="1" t="s">
        <v>128</v>
      </c>
      <c r="D3" s="1" t="s">
        <v>5</v>
      </c>
    </row>
    <row r="4" spans="1:10" x14ac:dyDescent="0.25">
      <c r="A4" s="1" t="s">
        <v>3</v>
      </c>
      <c r="B4" s="1">
        <v>3</v>
      </c>
      <c r="C4" s="1">
        <v>5</v>
      </c>
      <c r="D4" s="1">
        <f>B4+C4</f>
        <v>8</v>
      </c>
      <c r="I4" s="1" t="s">
        <v>17</v>
      </c>
      <c r="J4" s="1">
        <f>(B4/D4)/(B5/D5)</f>
        <v>0.66666666666666663</v>
      </c>
    </row>
    <row r="5" spans="1:10" x14ac:dyDescent="0.25">
      <c r="A5" s="1" t="s">
        <v>4</v>
      </c>
      <c r="B5" s="1">
        <v>18</v>
      </c>
      <c r="C5" s="1">
        <v>14</v>
      </c>
      <c r="D5" s="1">
        <f>B5+C5</f>
        <v>32</v>
      </c>
      <c r="I5" s="1" t="s">
        <v>18</v>
      </c>
      <c r="J5" s="1">
        <f>(1/B4)-(1/D4)+(1/B5)-(1/D5)</f>
        <v>0.23263888888888884</v>
      </c>
    </row>
    <row r="6" spans="1:10" x14ac:dyDescent="0.25">
      <c r="I6" s="1" t="s">
        <v>19</v>
      </c>
      <c r="J6" s="1">
        <f>J4*(EXP(1.96*J5))</f>
        <v>1.0518043459844708</v>
      </c>
    </row>
    <row r="7" spans="1:10" x14ac:dyDescent="0.25">
      <c r="I7" s="1" t="s">
        <v>20</v>
      </c>
      <c r="J7" s="1">
        <f>J4*(EXP(-J5*1.96))</f>
        <v>0.42255429552199841</v>
      </c>
    </row>
    <row r="11" spans="1:10" x14ac:dyDescent="0.25">
      <c r="A11" t="s">
        <v>11</v>
      </c>
    </row>
    <row r="13" spans="1:10" x14ac:dyDescent="0.25">
      <c r="A13" s="1"/>
      <c r="B13" s="1" t="s">
        <v>129</v>
      </c>
      <c r="C13" s="1" t="s">
        <v>128</v>
      </c>
      <c r="D13" s="1" t="s">
        <v>5</v>
      </c>
    </row>
    <row r="14" spans="1:10" x14ac:dyDescent="0.25">
      <c r="A14" s="1" t="s">
        <v>12</v>
      </c>
      <c r="B14" s="1">
        <v>7</v>
      </c>
      <c r="C14" s="1">
        <v>12</v>
      </c>
      <c r="D14" s="1">
        <f>B14+C14</f>
        <v>19</v>
      </c>
      <c r="I14" s="1" t="s">
        <v>17</v>
      </c>
      <c r="J14" s="1">
        <f>(B14/D14)/(B15/D15)</f>
        <v>0.55263157894736847</v>
      </c>
    </row>
    <row r="15" spans="1:10" x14ac:dyDescent="0.25">
      <c r="A15" s="1" t="s">
        <v>13</v>
      </c>
      <c r="B15" s="1">
        <v>14</v>
      </c>
      <c r="C15" s="1">
        <v>7</v>
      </c>
      <c r="D15" s="1">
        <f>B15+C15</f>
        <v>21</v>
      </c>
      <c r="I15" s="1" t="s">
        <v>18</v>
      </c>
      <c r="J15" s="1">
        <f>(1/B14)-(1/D14)+(1/B15)-(1/D15)</f>
        <v>0.11403508771929824</v>
      </c>
    </row>
    <row r="16" spans="1:10" x14ac:dyDescent="0.25">
      <c r="I16" s="1" t="s">
        <v>19</v>
      </c>
      <c r="J16" s="1">
        <f>J14*(EXP(1.96*J15))</f>
        <v>0.6910418103175151</v>
      </c>
    </row>
    <row r="17" spans="1:10" x14ac:dyDescent="0.25">
      <c r="I17" s="1" t="s">
        <v>20</v>
      </c>
      <c r="J17" s="1">
        <f>J14*(EXP(-J15*1.96))</f>
        <v>0.44194382668327648</v>
      </c>
    </row>
    <row r="21" spans="1:10" x14ac:dyDescent="0.25">
      <c r="A21" t="s">
        <v>14</v>
      </c>
    </row>
    <row r="23" spans="1:10" x14ac:dyDescent="0.25">
      <c r="A23" s="1"/>
      <c r="B23" s="1" t="s">
        <v>129</v>
      </c>
      <c r="C23" s="1" t="s">
        <v>128</v>
      </c>
      <c r="D23" s="1" t="s">
        <v>5</v>
      </c>
    </row>
    <row r="24" spans="1:10" x14ac:dyDescent="0.25">
      <c r="A24" s="1" t="s">
        <v>15</v>
      </c>
      <c r="B24" s="1">
        <v>5</v>
      </c>
      <c r="C24" s="1">
        <v>6</v>
      </c>
      <c r="D24" s="1">
        <f>B24+C24</f>
        <v>11</v>
      </c>
      <c r="I24" s="1" t="s">
        <v>17</v>
      </c>
      <c r="J24" s="1">
        <f>(B24/D24)/(B25/D25)</f>
        <v>0.82386363636363635</v>
      </c>
    </row>
    <row r="25" spans="1:10" x14ac:dyDescent="0.25">
      <c r="A25" s="1" t="s">
        <v>16</v>
      </c>
      <c r="B25" s="1">
        <v>16</v>
      </c>
      <c r="C25" s="1">
        <v>13</v>
      </c>
      <c r="D25" s="1">
        <f>B25+C25</f>
        <v>29</v>
      </c>
      <c r="I25" s="1" t="s">
        <v>18</v>
      </c>
      <c r="J25" s="1">
        <f>(1/B24)-(1/D24)+(1/B25)-(1/D25)</f>
        <v>0.13710815047021946</v>
      </c>
    </row>
    <row r="26" spans="1:10" x14ac:dyDescent="0.25">
      <c r="I26" s="1" t="s">
        <v>19</v>
      </c>
      <c r="J26" s="1">
        <f>J24*(EXP(1.96*J25))</f>
        <v>1.0778644498259009</v>
      </c>
    </row>
    <row r="27" spans="1:10" x14ac:dyDescent="0.25">
      <c r="I27" s="1" t="s">
        <v>20</v>
      </c>
      <c r="J27" s="1">
        <f>J24*(EXP(-J25*1.96))</f>
        <v>0.62971859906127114</v>
      </c>
    </row>
    <row r="32" spans="1:10" x14ac:dyDescent="0.25">
      <c r="A32" t="s">
        <v>21</v>
      </c>
    </row>
    <row r="34" spans="1:10" x14ac:dyDescent="0.25">
      <c r="A34" s="1"/>
      <c r="B34" s="1" t="s">
        <v>129</v>
      </c>
      <c r="C34" s="1" t="s">
        <v>128</v>
      </c>
      <c r="D34" s="1" t="s">
        <v>5</v>
      </c>
    </row>
    <row r="35" spans="1:10" x14ac:dyDescent="0.25">
      <c r="A35" s="1" t="s">
        <v>22</v>
      </c>
      <c r="B35" s="1">
        <v>4</v>
      </c>
      <c r="C35" s="1">
        <v>6</v>
      </c>
      <c r="D35" s="1">
        <f>B35+C35</f>
        <v>10</v>
      </c>
      <c r="I35" s="1" t="s">
        <v>17</v>
      </c>
      <c r="J35" s="1">
        <f>(B35/D35)/(B36/D36)</f>
        <v>0.70588235294117652</v>
      </c>
    </row>
    <row r="36" spans="1:10" x14ac:dyDescent="0.25">
      <c r="A36" s="1" t="s">
        <v>23</v>
      </c>
      <c r="B36" s="1">
        <v>17</v>
      </c>
      <c r="C36" s="1">
        <v>13</v>
      </c>
      <c r="D36" s="1">
        <f>B36+C36</f>
        <v>30</v>
      </c>
      <c r="I36" s="1" t="s">
        <v>18</v>
      </c>
      <c r="J36" s="1">
        <f>(1/B35)-(1/D35)+(1/B36)-(1/D36)</f>
        <v>0.17549019607843136</v>
      </c>
    </row>
    <row r="37" spans="1:10" x14ac:dyDescent="0.25">
      <c r="I37" s="1" t="s">
        <v>19</v>
      </c>
      <c r="J37" s="1">
        <f>J35*(EXP(1.96*J36))</f>
        <v>0.9956635198468744</v>
      </c>
    </row>
    <row r="38" spans="1:10" x14ac:dyDescent="0.25">
      <c r="I38" s="1" t="s">
        <v>20</v>
      </c>
      <c r="J38" s="1">
        <f>J35*(EXP(-J36*1.96))</f>
        <v>0.50044004451463875</v>
      </c>
    </row>
    <row r="42" spans="1:10" x14ac:dyDescent="0.25">
      <c r="A42" t="s">
        <v>24</v>
      </c>
    </row>
    <row r="44" spans="1:10" x14ac:dyDescent="0.25">
      <c r="A44" s="1"/>
      <c r="B44" s="1" t="s">
        <v>129</v>
      </c>
      <c r="C44" s="1" t="s">
        <v>128</v>
      </c>
      <c r="D44" s="1" t="s">
        <v>5</v>
      </c>
    </row>
    <row r="45" spans="1:10" x14ac:dyDescent="0.25">
      <c r="A45" s="1" t="s">
        <v>25</v>
      </c>
      <c r="B45" s="1">
        <v>6</v>
      </c>
      <c r="C45" s="1">
        <v>7</v>
      </c>
      <c r="D45" s="1">
        <f>B45+C45</f>
        <v>13</v>
      </c>
      <c r="I45" s="1" t="s">
        <v>17</v>
      </c>
      <c r="J45" s="1">
        <f>(B45/D45)/(B46/D46)</f>
        <v>0.83076923076923082</v>
      </c>
    </row>
    <row r="46" spans="1:10" x14ac:dyDescent="0.25">
      <c r="A46" s="1" t="s">
        <v>26</v>
      </c>
      <c r="B46" s="1">
        <v>15</v>
      </c>
      <c r="C46" s="1">
        <v>12</v>
      </c>
      <c r="D46" s="1">
        <f>B46+C46</f>
        <v>27</v>
      </c>
      <c r="I46" s="1" t="s">
        <v>18</v>
      </c>
      <c r="J46" s="1">
        <f>(1/B45)-(1/D45)+(1/B46)-(1/D46)</f>
        <v>0.11937321937321937</v>
      </c>
    </row>
    <row r="47" spans="1:10" x14ac:dyDescent="0.25">
      <c r="I47" s="1" t="s">
        <v>19</v>
      </c>
      <c r="J47" s="1">
        <f>J45*(EXP(1.96*J46))</f>
        <v>1.0497670544378996</v>
      </c>
    </row>
    <row r="48" spans="1:10" x14ac:dyDescent="0.25">
      <c r="I48" s="1" t="s">
        <v>20</v>
      </c>
      <c r="J48" s="1">
        <f>J45*(EXP(-J46*1.96))</f>
        <v>0.65745777777571501</v>
      </c>
    </row>
    <row r="53" spans="1:10" x14ac:dyDescent="0.25">
      <c r="A53" t="s">
        <v>27</v>
      </c>
    </row>
    <row r="55" spans="1:10" x14ac:dyDescent="0.25">
      <c r="A55" s="1"/>
      <c r="B55" s="1" t="s">
        <v>129</v>
      </c>
      <c r="C55" s="1" t="s">
        <v>128</v>
      </c>
      <c r="D55" s="1" t="s">
        <v>5</v>
      </c>
    </row>
    <row r="56" spans="1:10" x14ac:dyDescent="0.25">
      <c r="A56" s="1" t="s">
        <v>28</v>
      </c>
      <c r="B56" s="1">
        <v>6</v>
      </c>
      <c r="C56" s="1">
        <v>3</v>
      </c>
      <c r="D56" s="1">
        <f>B56+C56</f>
        <v>9</v>
      </c>
      <c r="I56" s="1" t="s">
        <v>17</v>
      </c>
      <c r="J56" s="1">
        <f>(B56/D56)/(B57/D57)</f>
        <v>1.3777777777777778</v>
      </c>
    </row>
    <row r="57" spans="1:10" x14ac:dyDescent="0.25">
      <c r="A57" s="1" t="s">
        <v>29</v>
      </c>
      <c r="B57" s="1">
        <v>15</v>
      </c>
      <c r="C57" s="1">
        <v>16</v>
      </c>
      <c r="D57" s="1">
        <f>B57+C57</f>
        <v>31</v>
      </c>
      <c r="I57" s="1" t="s">
        <v>18</v>
      </c>
      <c r="J57" s="1">
        <f>(1/B56)-(1/D56)+(1/B57)-(1/D57)</f>
        <v>8.9964157706093187E-2</v>
      </c>
    </row>
    <row r="58" spans="1:10" x14ac:dyDescent="0.25">
      <c r="I58" s="1" t="s">
        <v>19</v>
      </c>
      <c r="J58" s="1">
        <f>J56*(EXP(1.96*J57))</f>
        <v>1.6434564975524366</v>
      </c>
    </row>
    <row r="59" spans="1:10" x14ac:dyDescent="0.25">
      <c r="I59" s="1" t="s">
        <v>20</v>
      </c>
      <c r="J59" s="1">
        <f>J56*(EXP(-J57*1.96))</f>
        <v>1.1550482825467696</v>
      </c>
    </row>
    <row r="64" spans="1:10" x14ac:dyDescent="0.25">
      <c r="A64" t="s">
        <v>30</v>
      </c>
    </row>
    <row r="66" spans="1:10" x14ac:dyDescent="0.25">
      <c r="A66" s="1"/>
      <c r="B66" s="1" t="s">
        <v>129</v>
      </c>
      <c r="C66" s="1" t="s">
        <v>128</v>
      </c>
      <c r="D66" s="1" t="s">
        <v>5</v>
      </c>
    </row>
    <row r="67" spans="1:10" x14ac:dyDescent="0.25">
      <c r="A67" s="1" t="s">
        <v>31</v>
      </c>
      <c r="B67" s="1">
        <v>4</v>
      </c>
      <c r="C67" s="1">
        <v>3</v>
      </c>
      <c r="D67" s="1">
        <f>B67+C67</f>
        <v>7</v>
      </c>
      <c r="I67" s="1" t="s">
        <v>17</v>
      </c>
      <c r="J67" s="1">
        <f>(B67/D67)/(B68/D68)</f>
        <v>1.1092436974789917</v>
      </c>
    </row>
    <row r="68" spans="1:10" x14ac:dyDescent="0.25">
      <c r="A68" s="1" t="s">
        <v>32</v>
      </c>
      <c r="B68" s="1">
        <v>17</v>
      </c>
      <c r="C68" s="1">
        <v>16</v>
      </c>
      <c r="D68" s="1">
        <f>B68+C68</f>
        <v>33</v>
      </c>
      <c r="I68" s="1" t="s">
        <v>18</v>
      </c>
      <c r="J68" s="1">
        <f>(1/B67)-(1/D67)+(1/B68)-(1/D68)</f>
        <v>0.13566335625159157</v>
      </c>
    </row>
    <row r="69" spans="1:10" x14ac:dyDescent="0.25">
      <c r="I69" s="1" t="s">
        <v>19</v>
      </c>
      <c r="J69" s="1">
        <f>J67*(EXP(1.96*J68))</f>
        <v>1.447124679004854</v>
      </c>
    </row>
    <row r="70" spans="1:10" x14ac:dyDescent="0.25">
      <c r="I70" s="1" t="s">
        <v>20</v>
      </c>
      <c r="J70" s="1">
        <f>J67*(EXP(-J68*1.96))</f>
        <v>0.85025264114975241</v>
      </c>
    </row>
    <row r="75" spans="1:10" x14ac:dyDescent="0.25">
      <c r="A75" t="s">
        <v>33</v>
      </c>
    </row>
    <row r="77" spans="1:10" x14ac:dyDescent="0.25">
      <c r="A77" s="1"/>
      <c r="B77" s="1" t="s">
        <v>129</v>
      </c>
      <c r="C77" s="1" t="s">
        <v>128</v>
      </c>
      <c r="D77" s="1" t="s">
        <v>5</v>
      </c>
    </row>
    <row r="78" spans="1:10" x14ac:dyDescent="0.25">
      <c r="A78" s="1" t="s">
        <v>34</v>
      </c>
      <c r="B78" s="1">
        <v>3</v>
      </c>
      <c r="C78" s="1">
        <v>5</v>
      </c>
      <c r="D78" s="1">
        <f>B78+C78</f>
        <v>8</v>
      </c>
      <c r="I78" s="1" t="s">
        <v>17</v>
      </c>
      <c r="J78" s="1">
        <f>(B78/D78)/(B79/D79)</f>
        <v>0.66666666666666663</v>
      </c>
    </row>
    <row r="79" spans="1:10" x14ac:dyDescent="0.25">
      <c r="A79" s="1" t="s">
        <v>35</v>
      </c>
      <c r="B79" s="1">
        <v>18</v>
      </c>
      <c r="C79" s="1">
        <v>14</v>
      </c>
      <c r="D79" s="1">
        <f>B79+C79</f>
        <v>32</v>
      </c>
      <c r="I79" s="1" t="s">
        <v>18</v>
      </c>
      <c r="J79" s="1">
        <f>(1/B78)-(1/D78)+(1/B79)-(1/D79)</f>
        <v>0.23263888888888884</v>
      </c>
    </row>
    <row r="80" spans="1:10" x14ac:dyDescent="0.25">
      <c r="I80" s="1" t="s">
        <v>19</v>
      </c>
      <c r="J80" s="1">
        <f>J78*(EXP(1.96*J79))</f>
        <v>1.0518043459844708</v>
      </c>
    </row>
    <row r="81" spans="1:10" x14ac:dyDescent="0.25">
      <c r="I81" s="1" t="s">
        <v>20</v>
      </c>
      <c r="J81" s="1">
        <f>J78*(EXP(-J79*1.96))</f>
        <v>0.42255429552199841</v>
      </c>
    </row>
    <row r="85" spans="1:10" x14ac:dyDescent="0.25">
      <c r="A85" t="s">
        <v>36</v>
      </c>
    </row>
    <row r="87" spans="1:10" x14ac:dyDescent="0.25">
      <c r="A87" s="1"/>
      <c r="B87" s="1" t="s">
        <v>129</v>
      </c>
      <c r="C87" s="1" t="s">
        <v>128</v>
      </c>
      <c r="D87" s="1" t="s">
        <v>5</v>
      </c>
    </row>
    <row r="88" spans="1:10" x14ac:dyDescent="0.25">
      <c r="A88" s="1" t="s">
        <v>37</v>
      </c>
      <c r="B88" s="1">
        <v>5</v>
      </c>
      <c r="C88" s="1">
        <v>9</v>
      </c>
      <c r="D88" s="1">
        <f>B88+C88</f>
        <v>14</v>
      </c>
      <c r="I88" s="1" t="s">
        <v>17</v>
      </c>
      <c r="J88" s="1">
        <f>(B88/D88)/(B89/D89)</f>
        <v>0.58035714285714279</v>
      </c>
    </row>
    <row r="89" spans="1:10" x14ac:dyDescent="0.25">
      <c r="A89" s="1" t="s">
        <v>38</v>
      </c>
      <c r="B89" s="1">
        <v>16</v>
      </c>
      <c r="C89" s="1">
        <v>10</v>
      </c>
      <c r="D89" s="1">
        <f>B89+C89</f>
        <v>26</v>
      </c>
      <c r="I89" s="1" t="s">
        <v>18</v>
      </c>
      <c r="J89" s="1">
        <f>(1/B88)-(1/D88)+(1/B89)-(1/D89)</f>
        <v>0.15260989010989012</v>
      </c>
    </row>
    <row r="90" spans="1:10" x14ac:dyDescent="0.25">
      <c r="I90" s="1" t="s">
        <v>19</v>
      </c>
      <c r="J90" s="1">
        <f>J88*(EXP(1.96*J89))</f>
        <v>0.78270749938774475</v>
      </c>
    </row>
    <row r="91" spans="1:10" x14ac:dyDescent="0.25">
      <c r="I91" s="1" t="s">
        <v>20</v>
      </c>
      <c r="J91" s="1">
        <f>J88*(EXP(-J89*1.96))</f>
        <v>0.43031964498713954</v>
      </c>
    </row>
    <row r="95" spans="1:10" x14ac:dyDescent="0.25">
      <c r="A95" t="s">
        <v>64</v>
      </c>
    </row>
    <row r="98" spans="1:10" x14ac:dyDescent="0.25">
      <c r="A98" s="1"/>
      <c r="B98" s="1" t="s">
        <v>129</v>
      </c>
      <c r="C98" s="1" t="s">
        <v>128</v>
      </c>
      <c r="D98" s="1" t="s">
        <v>5</v>
      </c>
    </row>
    <row r="99" spans="1:10" x14ac:dyDescent="0.25">
      <c r="A99" s="1" t="s">
        <v>65</v>
      </c>
      <c r="B99" s="1">
        <v>2</v>
      </c>
      <c r="C99" s="1">
        <v>3</v>
      </c>
      <c r="D99" s="1">
        <f>B99+C99</f>
        <v>5</v>
      </c>
      <c r="I99" s="1" t="s">
        <v>17</v>
      </c>
      <c r="J99" s="1">
        <f>(B99/D99)/(B100/D100)</f>
        <v>0.73684210526315796</v>
      </c>
    </row>
    <row r="100" spans="1:10" x14ac:dyDescent="0.25">
      <c r="A100" s="1" t="s">
        <v>66</v>
      </c>
      <c r="B100" s="1">
        <v>19</v>
      </c>
      <c r="C100" s="1">
        <v>16</v>
      </c>
      <c r="D100" s="1">
        <f>B100+C100</f>
        <v>35</v>
      </c>
      <c r="I100" s="1" t="s">
        <v>18</v>
      </c>
      <c r="J100" s="1">
        <f>(1/B99)-(1/D99)+(1/B100)-(1/D100)</f>
        <v>0.32406015037593983</v>
      </c>
    </row>
    <row r="101" spans="1:10" x14ac:dyDescent="0.25">
      <c r="I101" s="1" t="s">
        <v>19</v>
      </c>
      <c r="J101" s="1">
        <f>J99*(EXP(1.96*J100))</f>
        <v>1.3906569274661025</v>
      </c>
    </row>
    <row r="102" spans="1:10" x14ac:dyDescent="0.25">
      <c r="I102" s="1" t="s">
        <v>20</v>
      </c>
      <c r="J102" s="1">
        <f>J99*(EXP(-J100*1.96))</f>
        <v>0.39041713118843752</v>
      </c>
    </row>
    <row r="107" spans="1:10" x14ac:dyDescent="0.25">
      <c r="A107" t="s">
        <v>39</v>
      </c>
    </row>
    <row r="109" spans="1:10" x14ac:dyDescent="0.25">
      <c r="A109" s="1"/>
      <c r="B109" s="1" t="s">
        <v>129</v>
      </c>
      <c r="C109" s="1" t="s">
        <v>128</v>
      </c>
      <c r="D109" s="1" t="s">
        <v>5</v>
      </c>
    </row>
    <row r="110" spans="1:10" x14ac:dyDescent="0.25">
      <c r="A110" s="1" t="s">
        <v>40</v>
      </c>
      <c r="B110" s="1">
        <v>6</v>
      </c>
      <c r="C110" s="1">
        <v>4</v>
      </c>
      <c r="D110" s="1">
        <f>B110+C110</f>
        <v>10</v>
      </c>
      <c r="I110" s="1" t="s">
        <v>17</v>
      </c>
      <c r="J110" s="1">
        <f>(B110/D110)/(B111/D111)</f>
        <v>1.2</v>
      </c>
    </row>
    <row r="111" spans="1:10" x14ac:dyDescent="0.25">
      <c r="A111" s="1" t="s">
        <v>41</v>
      </c>
      <c r="B111" s="1">
        <v>15</v>
      </c>
      <c r="C111" s="1">
        <v>15</v>
      </c>
      <c r="D111" s="1">
        <f>B111+C111</f>
        <v>30</v>
      </c>
      <c r="I111" s="1" t="s">
        <v>18</v>
      </c>
      <c r="J111" s="1">
        <f>(1/B110)-(1/D110)+(1/B111)-(1/D111)</f>
        <v>9.9999999999999978E-2</v>
      </c>
    </row>
    <row r="112" spans="1:10" x14ac:dyDescent="0.25">
      <c r="I112" s="1" t="s">
        <v>19</v>
      </c>
      <c r="J112" s="1">
        <f>J110*(EXP(1.96*J111))</f>
        <v>1.4598322864011795</v>
      </c>
    </row>
    <row r="113" spans="1:10" x14ac:dyDescent="0.25">
      <c r="I113" s="1" t="s">
        <v>20</v>
      </c>
      <c r="J113" s="1">
        <f>J110*(EXP(-J111*1.96))</f>
        <v>0.98641468161382395</v>
      </c>
    </row>
    <row r="117" spans="1:10" x14ac:dyDescent="0.25">
      <c r="A117" t="s">
        <v>42</v>
      </c>
    </row>
    <row r="119" spans="1:10" x14ac:dyDescent="0.25">
      <c r="A119" s="1"/>
      <c r="B119" s="1" t="s">
        <v>129</v>
      </c>
      <c r="C119" s="1" t="s">
        <v>128</v>
      </c>
      <c r="D119" s="1" t="s">
        <v>5</v>
      </c>
    </row>
    <row r="120" spans="1:10" x14ac:dyDescent="0.25">
      <c r="A120" s="1" t="s">
        <v>43</v>
      </c>
      <c r="B120" s="1">
        <v>3</v>
      </c>
      <c r="C120" s="1">
        <v>4</v>
      </c>
      <c r="D120" s="1">
        <f>B120+C120</f>
        <v>7</v>
      </c>
      <c r="I120" s="1" t="s">
        <v>17</v>
      </c>
      <c r="J120" s="1">
        <f>(B120/D120)/(B121/D121)</f>
        <v>0.7857142857142857</v>
      </c>
    </row>
    <row r="121" spans="1:10" x14ac:dyDescent="0.25">
      <c r="A121" s="1" t="s">
        <v>44</v>
      </c>
      <c r="B121" s="1">
        <v>18</v>
      </c>
      <c r="C121" s="1">
        <v>15</v>
      </c>
      <c r="D121" s="1">
        <f>B121+C121</f>
        <v>33</v>
      </c>
      <c r="I121" s="1" t="s">
        <v>18</v>
      </c>
      <c r="J121" s="1">
        <f>(1/B120)-(1/D120)+(1/B121)-(1/D121)</f>
        <v>0.21572871572871571</v>
      </c>
    </row>
    <row r="122" spans="1:10" x14ac:dyDescent="0.25">
      <c r="I122" s="1" t="s">
        <v>19</v>
      </c>
      <c r="J122" s="1">
        <f>J120*(EXP(1.96*J121))</f>
        <v>1.1992138606797105</v>
      </c>
    </row>
    <row r="123" spans="1:10" x14ac:dyDescent="0.25">
      <c r="I123" s="1" t="s">
        <v>20</v>
      </c>
      <c r="J123" s="1">
        <f>J120*(EXP(-J121*1.96))</f>
        <v>0.5147930315161634</v>
      </c>
    </row>
    <row r="128" spans="1:10" x14ac:dyDescent="0.25">
      <c r="A128" t="s">
        <v>45</v>
      </c>
    </row>
    <row r="130" spans="1:10" x14ac:dyDescent="0.25">
      <c r="A130" s="1"/>
      <c r="B130" s="1" t="s">
        <v>129</v>
      </c>
      <c r="C130" s="1" t="s">
        <v>128</v>
      </c>
      <c r="D130" s="1" t="s">
        <v>5</v>
      </c>
    </row>
    <row r="131" spans="1:10" x14ac:dyDescent="0.25">
      <c r="A131" s="1" t="s">
        <v>46</v>
      </c>
      <c r="B131" s="1">
        <v>1</v>
      </c>
      <c r="C131" s="1">
        <v>2</v>
      </c>
      <c r="D131" s="1">
        <f>B131+C131</f>
        <v>3</v>
      </c>
      <c r="I131" s="1" t="s">
        <v>17</v>
      </c>
      <c r="J131" s="1">
        <f>(B131/D131)/(B132/D132)</f>
        <v>0.61666666666666659</v>
      </c>
    </row>
    <row r="132" spans="1:10" x14ac:dyDescent="0.25">
      <c r="A132" s="1" t="s">
        <v>47</v>
      </c>
      <c r="B132" s="1">
        <v>20</v>
      </c>
      <c r="C132" s="1">
        <v>17</v>
      </c>
      <c r="D132" s="3">
        <f>B132+C132</f>
        <v>37</v>
      </c>
      <c r="I132" s="1" t="s">
        <v>18</v>
      </c>
      <c r="J132" s="1">
        <f>(1/B131)-(1/D131)+(1/B132)-(1/D132)</f>
        <v>0.68963963963963981</v>
      </c>
    </row>
    <row r="133" spans="1:10" x14ac:dyDescent="0.25">
      <c r="I133" s="1" t="s">
        <v>19</v>
      </c>
      <c r="J133" s="1">
        <f>J131*(EXP(1.96*J132))</f>
        <v>2.3827780243552437</v>
      </c>
    </row>
    <row r="134" spans="1:10" x14ac:dyDescent="0.25">
      <c r="I134" s="1" t="s">
        <v>20</v>
      </c>
      <c r="J134" s="1">
        <f>J131*(EXP(-J132*1.96))</f>
        <v>0.15959429451288357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1FD-A0C2-4252-BB79-7A4641BCA214}">
  <dimension ref="A1:E14"/>
  <sheetViews>
    <sheetView workbookViewId="0">
      <selection sqref="A1:E14"/>
    </sheetView>
  </sheetViews>
  <sheetFormatPr baseColWidth="10" defaultRowHeight="15" x14ac:dyDescent="0.25"/>
  <sheetData>
    <row r="1" spans="1:5" x14ac:dyDescent="0.25">
      <c r="A1" t="s">
        <v>137</v>
      </c>
      <c r="B1" t="s">
        <v>131</v>
      </c>
      <c r="C1" t="s">
        <v>138</v>
      </c>
      <c r="D1" t="s">
        <v>139</v>
      </c>
      <c r="E1" t="s">
        <v>153</v>
      </c>
    </row>
    <row r="2" spans="1:5" x14ac:dyDescent="0.25">
      <c r="A2" t="s">
        <v>140</v>
      </c>
      <c r="B2">
        <v>0.55000000000000004</v>
      </c>
      <c r="C2">
        <v>0.44</v>
      </c>
      <c r="D2">
        <v>0.69</v>
      </c>
      <c r="E2">
        <v>0.02</v>
      </c>
    </row>
    <row r="3" spans="1:5" x14ac:dyDescent="0.25">
      <c r="A3" t="s">
        <v>141</v>
      </c>
      <c r="B3">
        <v>0.57999999999999996</v>
      </c>
      <c r="C3">
        <v>0.43</v>
      </c>
      <c r="D3">
        <v>0.78</v>
      </c>
      <c r="E3">
        <v>0.05</v>
      </c>
    </row>
    <row r="4" spans="1:5" x14ac:dyDescent="0.25">
      <c r="A4" t="s">
        <v>142</v>
      </c>
      <c r="B4">
        <v>0.7</v>
      </c>
      <c r="C4">
        <v>0.5</v>
      </c>
      <c r="D4">
        <v>0.99</v>
      </c>
      <c r="E4">
        <v>0.18</v>
      </c>
    </row>
    <row r="5" spans="1:5" x14ac:dyDescent="0.25">
      <c r="A5" t="s">
        <v>143</v>
      </c>
      <c r="B5">
        <v>0.83</v>
      </c>
      <c r="C5">
        <v>0.65</v>
      </c>
      <c r="D5">
        <v>1.04</v>
      </c>
      <c r="E5">
        <v>0.28799999999999998</v>
      </c>
    </row>
    <row r="6" spans="1:5" x14ac:dyDescent="0.25">
      <c r="A6" t="s">
        <v>144</v>
      </c>
      <c r="B6">
        <v>0.82</v>
      </c>
      <c r="C6">
        <v>0.62</v>
      </c>
      <c r="D6">
        <v>1.07</v>
      </c>
      <c r="E6">
        <v>0.29099999999999998</v>
      </c>
    </row>
    <row r="7" spans="1:5" x14ac:dyDescent="0.25">
      <c r="A7" t="s">
        <v>145</v>
      </c>
      <c r="B7">
        <v>1.3</v>
      </c>
      <c r="C7">
        <v>1.1499999999999999</v>
      </c>
      <c r="D7">
        <v>1.64</v>
      </c>
      <c r="E7">
        <v>0.16600000000000001</v>
      </c>
    </row>
    <row r="8" spans="1:5" x14ac:dyDescent="0.25">
      <c r="A8" t="s">
        <v>146</v>
      </c>
      <c r="B8">
        <v>0.66</v>
      </c>
      <c r="C8">
        <v>0.42</v>
      </c>
      <c r="D8">
        <v>1.05</v>
      </c>
      <c r="E8">
        <v>0.17100000000000001</v>
      </c>
    </row>
    <row r="9" spans="1:5" x14ac:dyDescent="0.25">
      <c r="A9" t="s">
        <v>147</v>
      </c>
      <c r="B9">
        <v>0.73</v>
      </c>
      <c r="C9">
        <v>0.39</v>
      </c>
      <c r="D9">
        <v>1.39</v>
      </c>
      <c r="E9">
        <v>0.27400000000000002</v>
      </c>
    </row>
    <row r="10" spans="1:5" x14ac:dyDescent="0.25">
      <c r="A10" t="s">
        <v>148</v>
      </c>
      <c r="B10">
        <v>0.66</v>
      </c>
      <c r="C10">
        <v>0.42</v>
      </c>
      <c r="D10">
        <v>1.05</v>
      </c>
      <c r="E10">
        <v>0.17100000000000001</v>
      </c>
    </row>
    <row r="11" spans="1:5" x14ac:dyDescent="0.25">
      <c r="A11" t="s">
        <v>149</v>
      </c>
      <c r="B11">
        <v>1.1000000000000001</v>
      </c>
      <c r="C11">
        <v>0.85</v>
      </c>
      <c r="D11">
        <v>1.44</v>
      </c>
      <c r="E11">
        <v>0.39300000000000002</v>
      </c>
    </row>
    <row r="12" spans="1:5" x14ac:dyDescent="0.25">
      <c r="A12" t="s">
        <v>150</v>
      </c>
      <c r="B12">
        <v>0.78</v>
      </c>
      <c r="C12">
        <v>0.51</v>
      </c>
      <c r="D12">
        <v>1.19</v>
      </c>
      <c r="E12">
        <v>0.28599999999999998</v>
      </c>
    </row>
    <row r="13" spans="1:5" x14ac:dyDescent="0.25">
      <c r="A13" t="s">
        <v>151</v>
      </c>
      <c r="B13">
        <v>0.61</v>
      </c>
      <c r="C13">
        <v>0.15</v>
      </c>
      <c r="D13">
        <v>2.38</v>
      </c>
      <c r="E13">
        <v>0.24399999999999999</v>
      </c>
    </row>
    <row r="14" spans="1:5" x14ac:dyDescent="0.25">
      <c r="A14" t="s">
        <v>152</v>
      </c>
      <c r="B14">
        <v>1.2</v>
      </c>
      <c r="C14">
        <v>0.98</v>
      </c>
      <c r="D14">
        <v>1.45</v>
      </c>
      <c r="E14">
        <v>0.29099999999999998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8AD5-6CA4-4505-8C3B-E23C23EEE593}">
  <dimension ref="A1:D14"/>
  <sheetViews>
    <sheetView workbookViewId="0">
      <selection activeCell="I30" sqref="I30"/>
    </sheetView>
  </sheetViews>
  <sheetFormatPr baseColWidth="10" defaultRowHeight="15" x14ac:dyDescent="0.25"/>
  <sheetData>
    <row r="1" spans="1:4" x14ac:dyDescent="0.25">
      <c r="A1" t="s">
        <v>137</v>
      </c>
      <c r="B1" t="s">
        <v>131</v>
      </c>
      <c r="C1" t="s">
        <v>138</v>
      </c>
      <c r="D1" t="s">
        <v>139</v>
      </c>
    </row>
    <row r="2" spans="1:4" x14ac:dyDescent="0.25">
      <c r="A2" t="s">
        <v>140</v>
      </c>
      <c r="B2">
        <v>0.56999999999999995</v>
      </c>
      <c r="C2">
        <v>0.44</v>
      </c>
      <c r="D2">
        <v>0.73</v>
      </c>
    </row>
    <row r="3" spans="1:4" x14ac:dyDescent="0.25">
      <c r="A3" t="s">
        <v>141</v>
      </c>
      <c r="B3">
        <v>0.76</v>
      </c>
      <c r="C3">
        <v>0.56000000000000005</v>
      </c>
      <c r="D3">
        <v>1.04</v>
      </c>
    </row>
    <row r="4" spans="1:4" x14ac:dyDescent="0.25">
      <c r="A4" t="s">
        <v>142</v>
      </c>
      <c r="B4">
        <v>0.47</v>
      </c>
      <c r="C4">
        <v>0.31</v>
      </c>
      <c r="D4">
        <v>0.7</v>
      </c>
    </row>
    <row r="5" spans="1:4" x14ac:dyDescent="0.25">
      <c r="A5" t="s">
        <v>143</v>
      </c>
      <c r="B5">
        <v>0.88</v>
      </c>
      <c r="C5">
        <v>0.57999999999999996</v>
      </c>
      <c r="D5">
        <v>1.1399999999999999</v>
      </c>
    </row>
    <row r="6" spans="1:4" x14ac:dyDescent="0.25">
      <c r="A6" t="s">
        <v>144</v>
      </c>
      <c r="B6">
        <v>0.76</v>
      </c>
      <c r="C6">
        <v>0.56000000000000005</v>
      </c>
      <c r="D6">
        <v>1.04</v>
      </c>
    </row>
    <row r="7" spans="1:4" x14ac:dyDescent="0.25">
      <c r="A7" t="s">
        <v>145</v>
      </c>
      <c r="B7">
        <v>0.8</v>
      </c>
      <c r="C7">
        <v>0.61</v>
      </c>
      <c r="D7">
        <v>1.03</v>
      </c>
    </row>
    <row r="8" spans="1:4" x14ac:dyDescent="0.25">
      <c r="A8" t="s">
        <v>146</v>
      </c>
      <c r="B8">
        <v>0.66</v>
      </c>
      <c r="C8">
        <v>0.4</v>
      </c>
      <c r="D8">
        <v>1.08</v>
      </c>
    </row>
    <row r="9" spans="1:4" x14ac:dyDescent="0.25">
      <c r="A9" t="s">
        <v>147</v>
      </c>
      <c r="B9">
        <v>0.48</v>
      </c>
      <c r="C9">
        <v>0.22</v>
      </c>
      <c r="D9">
        <v>1.06</v>
      </c>
    </row>
    <row r="10" spans="1:4" x14ac:dyDescent="0.25">
      <c r="A10" t="s">
        <v>148</v>
      </c>
      <c r="B10">
        <v>1.08</v>
      </c>
      <c r="C10">
        <v>0.73</v>
      </c>
      <c r="D10">
        <v>1.59</v>
      </c>
    </row>
    <row r="11" spans="1:4" x14ac:dyDescent="0.25">
      <c r="A11" t="s">
        <v>149</v>
      </c>
      <c r="B11">
        <v>1.08</v>
      </c>
      <c r="C11">
        <v>0.8</v>
      </c>
      <c r="D11">
        <v>1.47</v>
      </c>
    </row>
    <row r="12" spans="1:4" x14ac:dyDescent="0.25">
      <c r="A12" t="s">
        <v>150</v>
      </c>
      <c r="B12">
        <v>0.9</v>
      </c>
      <c r="C12">
        <v>0.57999999999999996</v>
      </c>
      <c r="D12">
        <v>1.39</v>
      </c>
    </row>
    <row r="13" spans="1:4" x14ac:dyDescent="0.25">
      <c r="A13" t="s">
        <v>151</v>
      </c>
      <c r="B13">
        <v>0.51</v>
      </c>
      <c r="C13">
        <v>0.11</v>
      </c>
      <c r="D13">
        <v>2.34</v>
      </c>
    </row>
    <row r="14" spans="1:4" x14ac:dyDescent="0.25">
      <c r="A14" t="s">
        <v>152</v>
      </c>
      <c r="B14">
        <v>1.4</v>
      </c>
      <c r="C14">
        <v>1.1399999999999999</v>
      </c>
      <c r="D14">
        <v>1.71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2CEF-74C5-4468-9CFE-F1CE495C63B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DA58-A21D-4FCA-BA4A-58C40C0C69EF}">
  <dimension ref="A1:E14"/>
  <sheetViews>
    <sheetView tabSelected="1" workbookViewId="0">
      <selection activeCell="B2" sqref="B2:D14"/>
    </sheetView>
  </sheetViews>
  <sheetFormatPr baseColWidth="10" defaultRowHeight="15" x14ac:dyDescent="0.25"/>
  <sheetData>
    <row r="1" spans="1:5" x14ac:dyDescent="0.25">
      <c r="A1" t="s">
        <v>137</v>
      </c>
      <c r="B1" t="s">
        <v>131</v>
      </c>
      <c r="C1" t="s">
        <v>138</v>
      </c>
      <c r="D1" t="s">
        <v>139</v>
      </c>
      <c r="E1" t="s">
        <v>153</v>
      </c>
    </row>
    <row r="2" spans="1:5" x14ac:dyDescent="0.25">
      <c r="A2" t="s">
        <v>140</v>
      </c>
      <c r="B2">
        <v>0.56999999999999995</v>
      </c>
      <c r="C2">
        <v>0.44</v>
      </c>
      <c r="D2">
        <v>0.73</v>
      </c>
      <c r="E2">
        <v>4.5999999999999999E-2</v>
      </c>
    </row>
    <row r="3" spans="1:5" x14ac:dyDescent="0.25">
      <c r="A3" t="s">
        <v>141</v>
      </c>
      <c r="B3">
        <v>0.76</v>
      </c>
      <c r="C3">
        <v>0.56000000000000005</v>
      </c>
      <c r="D3">
        <v>1.04</v>
      </c>
      <c r="E3">
        <v>0.24099999999999999</v>
      </c>
    </row>
    <row r="4" spans="1:5" x14ac:dyDescent="0.25">
      <c r="A4" t="s">
        <v>142</v>
      </c>
      <c r="B4">
        <v>0.47</v>
      </c>
      <c r="C4">
        <v>0.31</v>
      </c>
      <c r="D4">
        <v>0.7</v>
      </c>
      <c r="E4">
        <v>2.8000000000000001E-2</v>
      </c>
    </row>
    <row r="5" spans="1:5" x14ac:dyDescent="0.25">
      <c r="A5" t="s">
        <v>143</v>
      </c>
      <c r="B5">
        <v>0.88</v>
      </c>
      <c r="C5">
        <v>0.57999999999999996</v>
      </c>
      <c r="D5">
        <v>1.1399999999999999</v>
      </c>
      <c r="E5">
        <v>0.36499999999999999</v>
      </c>
    </row>
    <row r="6" spans="1:5" x14ac:dyDescent="0.25">
      <c r="A6" t="s">
        <v>144</v>
      </c>
      <c r="B6">
        <v>0.76</v>
      </c>
      <c r="C6">
        <v>0.56000000000000005</v>
      </c>
      <c r="D6">
        <v>1.04</v>
      </c>
      <c r="E6">
        <v>0.24099999999999999</v>
      </c>
    </row>
    <row r="7" spans="1:5" x14ac:dyDescent="0.25">
      <c r="A7" t="s">
        <v>145</v>
      </c>
      <c r="B7">
        <v>0.8</v>
      </c>
      <c r="C7">
        <v>0.61</v>
      </c>
      <c r="D7">
        <v>1.03</v>
      </c>
      <c r="E7">
        <v>0.26300000000000001</v>
      </c>
    </row>
    <row r="8" spans="1:5" x14ac:dyDescent="0.25">
      <c r="A8" t="s">
        <v>146</v>
      </c>
      <c r="B8">
        <v>0.66</v>
      </c>
      <c r="C8">
        <v>0.4</v>
      </c>
      <c r="D8">
        <v>1.08</v>
      </c>
      <c r="E8">
        <v>0.185</v>
      </c>
    </row>
    <row r="9" spans="1:5" x14ac:dyDescent="0.25">
      <c r="A9" t="s">
        <v>147</v>
      </c>
      <c r="B9">
        <v>0.48</v>
      </c>
      <c r="C9">
        <v>0.22</v>
      </c>
      <c r="D9">
        <v>1.06</v>
      </c>
      <c r="E9">
        <v>8.6999999999999994E-2</v>
      </c>
    </row>
    <row r="10" spans="1:5" x14ac:dyDescent="0.25">
      <c r="A10" t="s">
        <v>148</v>
      </c>
      <c r="B10">
        <v>1.08</v>
      </c>
      <c r="C10">
        <v>0.73</v>
      </c>
      <c r="D10">
        <v>1.59</v>
      </c>
      <c r="E10">
        <v>0.43</v>
      </c>
    </row>
    <row r="11" spans="1:5" x14ac:dyDescent="0.25">
      <c r="A11" t="s">
        <v>149</v>
      </c>
      <c r="B11">
        <v>1.08</v>
      </c>
      <c r="C11">
        <v>0.8</v>
      </c>
      <c r="D11">
        <v>1.47</v>
      </c>
      <c r="E11">
        <v>0.41699999999999998</v>
      </c>
    </row>
    <row r="12" spans="1:5" x14ac:dyDescent="0.25">
      <c r="A12" t="s">
        <v>150</v>
      </c>
      <c r="B12">
        <v>0.9</v>
      </c>
      <c r="C12">
        <v>0.57999999999999996</v>
      </c>
      <c r="D12">
        <v>1.39</v>
      </c>
      <c r="E12">
        <v>0.41299999999999998</v>
      </c>
    </row>
    <row r="13" spans="1:5" x14ac:dyDescent="0.25">
      <c r="A13" t="s">
        <v>151</v>
      </c>
      <c r="B13">
        <v>0.51</v>
      </c>
      <c r="C13">
        <v>0.11</v>
      </c>
      <c r="D13">
        <v>2.34</v>
      </c>
      <c r="E13">
        <v>0.18099999999999999</v>
      </c>
    </row>
    <row r="14" spans="1:5" x14ac:dyDescent="0.25">
      <c r="A14" t="s">
        <v>152</v>
      </c>
      <c r="B14">
        <v>1.4</v>
      </c>
      <c r="C14">
        <v>1.1399999999999999</v>
      </c>
      <c r="D14">
        <v>1.71</v>
      </c>
      <c r="E14">
        <v>0.16900000000000001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DB3E-3748-46AB-AA5A-D0965AB5781F}">
  <dimension ref="A1:J134"/>
  <sheetViews>
    <sheetView zoomScale="130" zoomScaleNormal="130" workbookViewId="0">
      <selection activeCell="H102" sqref="H102"/>
    </sheetView>
  </sheetViews>
  <sheetFormatPr baseColWidth="10" defaultRowHeight="15" x14ac:dyDescent="0.25"/>
  <sheetData>
    <row r="1" spans="1:10" x14ac:dyDescent="0.25">
      <c r="A1" t="s">
        <v>0</v>
      </c>
    </row>
    <row r="3" spans="1:10" x14ac:dyDescent="0.25">
      <c r="A3" s="1"/>
      <c r="B3" s="1" t="s">
        <v>129</v>
      </c>
      <c r="C3" s="1" t="s">
        <v>136</v>
      </c>
      <c r="D3" s="1" t="s">
        <v>5</v>
      </c>
    </row>
    <row r="4" spans="1:10" x14ac:dyDescent="0.25">
      <c r="A4" s="1" t="s">
        <v>3</v>
      </c>
      <c r="B4" s="1">
        <v>3</v>
      </c>
      <c r="C4" s="1">
        <v>3</v>
      </c>
      <c r="D4" s="1">
        <f>B4+C4</f>
        <v>6</v>
      </c>
      <c r="I4" s="1" t="s">
        <v>17</v>
      </c>
      <c r="J4" s="1">
        <f>(B4/D4)/(B5/D5)</f>
        <v>1.0833333333333333</v>
      </c>
    </row>
    <row r="5" spans="1:10" x14ac:dyDescent="0.25">
      <c r="A5" s="1" t="s">
        <v>4</v>
      </c>
      <c r="B5" s="1">
        <v>18</v>
      </c>
      <c r="C5" s="1">
        <v>21</v>
      </c>
      <c r="D5" s="1">
        <f>B5+C5</f>
        <v>39</v>
      </c>
      <c r="I5" s="1" t="s">
        <v>18</v>
      </c>
      <c r="J5" s="1">
        <f>(1/B4)-(1/D4)+(1/B5)-(1/D5)</f>
        <v>0.19658119658119658</v>
      </c>
    </row>
    <row r="6" spans="1:10" x14ac:dyDescent="0.25">
      <c r="I6" s="1" t="s">
        <v>19</v>
      </c>
      <c r="J6" s="1">
        <f>J4*(EXP(1.96*J5))</f>
        <v>1.5925585167048639</v>
      </c>
    </row>
    <row r="7" spans="1:10" x14ac:dyDescent="0.25">
      <c r="I7" s="1" t="s">
        <v>20</v>
      </c>
      <c r="J7" s="1">
        <f>J4*(EXP(-J5*1.96))</f>
        <v>0.73693437245835725</v>
      </c>
    </row>
    <row r="11" spans="1:10" x14ac:dyDescent="0.25">
      <c r="A11" t="s">
        <v>11</v>
      </c>
    </row>
    <row r="13" spans="1:10" x14ac:dyDescent="0.25">
      <c r="A13" s="1"/>
      <c r="B13" s="1" t="s">
        <v>129</v>
      </c>
      <c r="C13" s="1" t="s">
        <v>136</v>
      </c>
      <c r="D13" s="1" t="s">
        <v>5</v>
      </c>
    </row>
    <row r="14" spans="1:10" x14ac:dyDescent="0.25">
      <c r="A14" s="1" t="s">
        <v>12</v>
      </c>
      <c r="B14" s="1">
        <v>7</v>
      </c>
      <c r="C14" s="1">
        <v>14</v>
      </c>
      <c r="D14" s="1">
        <f>B14+C14</f>
        <v>21</v>
      </c>
      <c r="I14" s="1" t="s">
        <v>17</v>
      </c>
      <c r="J14" s="1">
        <f>(B14/D14)/(B15/D15)</f>
        <v>0.5714285714285714</v>
      </c>
    </row>
    <row r="15" spans="1:10" x14ac:dyDescent="0.25">
      <c r="A15" s="1" t="s">
        <v>13</v>
      </c>
      <c r="B15" s="1">
        <v>14</v>
      </c>
      <c r="C15" s="1">
        <v>10</v>
      </c>
      <c r="D15" s="1">
        <f>B15+C15</f>
        <v>24</v>
      </c>
      <c r="I15" s="1" t="s">
        <v>18</v>
      </c>
      <c r="J15" s="1">
        <f>(1/B14)-(1/D14)+(1/B15)-(1/D15)</f>
        <v>0.125</v>
      </c>
    </row>
    <row r="16" spans="1:10" x14ac:dyDescent="0.25">
      <c r="I16" s="1" t="s">
        <v>19</v>
      </c>
      <c r="J16" s="1">
        <f>J14*(EXP(1.96*J15))</f>
        <v>0.73006932183136375</v>
      </c>
    </row>
    <row r="17" spans="1:10" x14ac:dyDescent="0.25">
      <c r="I17" s="1" t="s">
        <v>20</v>
      </c>
      <c r="J17" s="1">
        <f>J14*(EXP(-J15*1.96))</f>
        <v>0.44725973613821035</v>
      </c>
    </row>
    <row r="21" spans="1:10" x14ac:dyDescent="0.25">
      <c r="A21" t="s">
        <v>14</v>
      </c>
    </row>
    <row r="23" spans="1:10" x14ac:dyDescent="0.25">
      <c r="A23" s="1"/>
      <c r="B23" s="1" t="s">
        <v>129</v>
      </c>
      <c r="C23" s="1" t="s">
        <v>136</v>
      </c>
      <c r="D23" s="1" t="s">
        <v>5</v>
      </c>
    </row>
    <row r="24" spans="1:10" x14ac:dyDescent="0.25">
      <c r="A24" s="1" t="s">
        <v>15</v>
      </c>
      <c r="B24" s="1">
        <v>5</v>
      </c>
      <c r="C24" s="1">
        <v>8</v>
      </c>
      <c r="D24" s="1">
        <f>B24+C24</f>
        <v>13</v>
      </c>
      <c r="I24" s="1" t="s">
        <v>17</v>
      </c>
      <c r="J24" s="1">
        <f>(B24/D24)/(B25/D25)</f>
        <v>0.76923076923076927</v>
      </c>
    </row>
    <row r="25" spans="1:10" x14ac:dyDescent="0.25">
      <c r="A25" s="1" t="s">
        <v>16</v>
      </c>
      <c r="B25" s="1">
        <v>16</v>
      </c>
      <c r="C25" s="1">
        <v>16</v>
      </c>
      <c r="D25" s="1">
        <f>B25+C25</f>
        <v>32</v>
      </c>
      <c r="I25" s="1" t="s">
        <v>18</v>
      </c>
      <c r="J25" s="1">
        <f>(1/B24)-(1/D24)+(1/B25)-(1/D25)</f>
        <v>0.15432692307692308</v>
      </c>
    </row>
    <row r="26" spans="1:10" x14ac:dyDescent="0.25">
      <c r="I26" s="1" t="s">
        <v>19</v>
      </c>
      <c r="J26" s="1">
        <f>J24*(EXP(1.96*J25))</f>
        <v>1.0409320406691769</v>
      </c>
    </row>
    <row r="27" spans="1:10" x14ac:dyDescent="0.25">
      <c r="I27" s="1" t="s">
        <v>20</v>
      </c>
      <c r="J27" s="1">
        <f>J24*(EXP(-J25*1.96))</f>
        <v>0.56844823025235025</v>
      </c>
    </row>
    <row r="32" spans="1:10" x14ac:dyDescent="0.25">
      <c r="A32" t="s">
        <v>21</v>
      </c>
    </row>
    <row r="34" spans="1:10" x14ac:dyDescent="0.25">
      <c r="A34" s="1"/>
      <c r="B34" s="1" t="s">
        <v>129</v>
      </c>
      <c r="C34" s="1" t="s">
        <v>136</v>
      </c>
      <c r="D34" s="1" t="s">
        <v>5</v>
      </c>
    </row>
    <row r="35" spans="1:10" x14ac:dyDescent="0.25">
      <c r="A35" s="1" t="s">
        <v>22</v>
      </c>
      <c r="B35" s="1">
        <v>4</v>
      </c>
      <c r="C35" s="1">
        <v>11</v>
      </c>
      <c r="D35" s="1">
        <f>B35+C35</f>
        <v>15</v>
      </c>
      <c r="I35" s="1" t="s">
        <v>17</v>
      </c>
      <c r="J35" s="1">
        <f>(B35/D35)/(B36/D36)</f>
        <v>0.47058823529411764</v>
      </c>
    </row>
    <row r="36" spans="1:10" x14ac:dyDescent="0.25">
      <c r="A36" s="1" t="s">
        <v>23</v>
      </c>
      <c r="B36" s="1">
        <v>17</v>
      </c>
      <c r="C36" s="1">
        <v>13</v>
      </c>
      <c r="D36" s="1">
        <f>B36+C36</f>
        <v>30</v>
      </c>
      <c r="I36" s="1" t="s">
        <v>18</v>
      </c>
      <c r="J36" s="1">
        <f>(1/B35)-(1/D35)+(1/B36)-(1/D36)</f>
        <v>0.20882352941176474</v>
      </c>
    </row>
    <row r="37" spans="1:10" x14ac:dyDescent="0.25">
      <c r="I37" s="1" t="s">
        <v>19</v>
      </c>
      <c r="J37" s="1">
        <f>J35*(EXP(1.96*J36))</f>
        <v>0.70859036439618883</v>
      </c>
    </row>
    <row r="38" spans="1:10" x14ac:dyDescent="0.25">
      <c r="I38" s="1" t="s">
        <v>20</v>
      </c>
      <c r="J38" s="1">
        <f>J35*(EXP(-J36*1.96))</f>
        <v>0.31252652918296292</v>
      </c>
    </row>
    <row r="42" spans="1:10" x14ac:dyDescent="0.25">
      <c r="A42" t="s">
        <v>24</v>
      </c>
    </row>
    <row r="44" spans="1:10" x14ac:dyDescent="0.25">
      <c r="A44" s="1"/>
      <c r="B44" s="1" t="s">
        <v>129</v>
      </c>
      <c r="C44" s="1" t="s">
        <v>136</v>
      </c>
      <c r="D44" s="1" t="s">
        <v>5</v>
      </c>
    </row>
    <row r="45" spans="1:10" x14ac:dyDescent="0.25">
      <c r="A45" s="1" t="s">
        <v>25</v>
      </c>
      <c r="B45" s="1">
        <v>6</v>
      </c>
      <c r="C45" s="1">
        <v>8</v>
      </c>
      <c r="D45" s="1">
        <f>B45+C45</f>
        <v>14</v>
      </c>
      <c r="I45" s="1" t="s">
        <v>17</v>
      </c>
      <c r="J45" s="1">
        <f>(B45/D45)/(B46/D46)</f>
        <v>0.88571428571428568</v>
      </c>
    </row>
    <row r="46" spans="1:10" x14ac:dyDescent="0.25">
      <c r="A46" s="1" t="s">
        <v>26</v>
      </c>
      <c r="B46" s="1">
        <v>15</v>
      </c>
      <c r="C46" s="1">
        <v>16</v>
      </c>
      <c r="D46" s="1">
        <f>B46+C46</f>
        <v>31</v>
      </c>
      <c r="I46" s="1" t="s">
        <v>18</v>
      </c>
      <c r="J46" s="1">
        <f>(1/B45)-(1/D45)+(1/B46)-(1/D46)</f>
        <v>0.12964669738863285</v>
      </c>
    </row>
    <row r="47" spans="1:10" x14ac:dyDescent="0.25">
      <c r="I47" s="1" t="s">
        <v>19</v>
      </c>
      <c r="J47" s="1">
        <f>J45*(EXP(1.96*J46))</f>
        <v>1.1419606686483468</v>
      </c>
    </row>
    <row r="48" spans="1:10" x14ac:dyDescent="0.25">
      <c r="I48" s="1" t="s">
        <v>20</v>
      </c>
      <c r="J48" s="1">
        <f>J45*(EXP(-J46*1.96))</f>
        <v>0.6869674389459568</v>
      </c>
    </row>
    <row r="53" spans="1:10" x14ac:dyDescent="0.25">
      <c r="A53" t="s">
        <v>27</v>
      </c>
    </row>
    <row r="55" spans="1:10" x14ac:dyDescent="0.25">
      <c r="A55" s="1"/>
      <c r="B55" s="1" t="s">
        <v>129</v>
      </c>
      <c r="C55" s="1" t="s">
        <v>136</v>
      </c>
      <c r="D55" s="1" t="s">
        <v>5</v>
      </c>
    </row>
    <row r="56" spans="1:10" x14ac:dyDescent="0.25">
      <c r="A56" s="1" t="s">
        <v>28</v>
      </c>
      <c r="B56" s="1">
        <v>6</v>
      </c>
      <c r="C56" s="1">
        <v>9</v>
      </c>
      <c r="D56" s="1">
        <f>B56+C56</f>
        <v>15</v>
      </c>
      <c r="I56" s="1" t="s">
        <v>17</v>
      </c>
      <c r="J56" s="1">
        <f>(B56/D56)/(B57/D57)</f>
        <v>0.8</v>
      </c>
    </row>
    <row r="57" spans="1:10" x14ac:dyDescent="0.25">
      <c r="A57" s="1" t="s">
        <v>29</v>
      </c>
      <c r="B57" s="1">
        <v>15</v>
      </c>
      <c r="C57" s="1">
        <v>15</v>
      </c>
      <c r="D57" s="1">
        <f>B57+C57</f>
        <v>30</v>
      </c>
      <c r="I57" s="1" t="s">
        <v>18</v>
      </c>
      <c r="J57" s="1">
        <f>(1/B56)-(1/D56)+(1/B57)-(1/D57)</f>
        <v>0.13333333333333333</v>
      </c>
    </row>
    <row r="58" spans="1:10" x14ac:dyDescent="0.25">
      <c r="I58" s="1" t="s">
        <v>19</v>
      </c>
      <c r="J58" s="1">
        <f>J56*(EXP(1.96*J57))</f>
        <v>1.0389283840964865</v>
      </c>
    </row>
    <row r="59" spans="1:10" x14ac:dyDescent="0.25">
      <c r="I59" s="1" t="s">
        <v>20</v>
      </c>
      <c r="J59" s="1">
        <f>J56*(EXP(-J57*1.96))</f>
        <v>0.61601936167773674</v>
      </c>
    </row>
    <row r="64" spans="1:10" x14ac:dyDescent="0.25">
      <c r="A64" t="s">
        <v>30</v>
      </c>
    </row>
    <row r="66" spans="1:10" x14ac:dyDescent="0.25">
      <c r="A66" s="1"/>
      <c r="B66" s="1" t="s">
        <v>129</v>
      </c>
      <c r="C66" s="1" t="s">
        <v>136</v>
      </c>
      <c r="D66" s="1" t="s">
        <v>5</v>
      </c>
    </row>
    <row r="67" spans="1:10" x14ac:dyDescent="0.25">
      <c r="A67" s="1" t="s">
        <v>31</v>
      </c>
      <c r="B67" s="1">
        <v>4</v>
      </c>
      <c r="C67" s="1">
        <v>4</v>
      </c>
      <c r="D67" s="1">
        <f>B67+C67</f>
        <v>8</v>
      </c>
      <c r="I67" s="1" t="s">
        <v>17</v>
      </c>
      <c r="J67" s="1">
        <f>(B67/D67)/(B68/D68)</f>
        <v>1.088235294117647</v>
      </c>
    </row>
    <row r="68" spans="1:10" x14ac:dyDescent="0.25">
      <c r="A68" s="1" t="s">
        <v>32</v>
      </c>
      <c r="B68" s="1">
        <v>17</v>
      </c>
      <c r="C68" s="1">
        <v>20</v>
      </c>
      <c r="D68" s="1">
        <f>B68+C68</f>
        <v>37</v>
      </c>
      <c r="I68" s="1" t="s">
        <v>18</v>
      </c>
      <c r="J68" s="1">
        <f>(1/B67)-(1/D67)+(1/B68)-(1/D68)</f>
        <v>0.15679650238473769</v>
      </c>
    </row>
    <row r="69" spans="1:10" x14ac:dyDescent="0.25">
      <c r="I69" s="1" t="s">
        <v>19</v>
      </c>
      <c r="J69" s="1">
        <f>J67*(EXP(1.96*J68))</f>
        <v>1.47975795828478</v>
      </c>
    </row>
    <row r="70" spans="1:10" x14ac:dyDescent="0.25">
      <c r="I70" s="1" t="s">
        <v>20</v>
      </c>
      <c r="J70" s="1">
        <f>J67*(EXP(-J68*1.96))</f>
        <v>0.80030389343945052</v>
      </c>
    </row>
    <row r="75" spans="1:10" x14ac:dyDescent="0.25">
      <c r="A75" t="s">
        <v>33</v>
      </c>
    </row>
    <row r="77" spans="1:10" x14ac:dyDescent="0.25">
      <c r="A77" s="1"/>
      <c r="B77" s="1" t="s">
        <v>129</v>
      </c>
      <c r="C77" s="1" t="s">
        <v>136</v>
      </c>
      <c r="D77" s="1" t="s">
        <v>5</v>
      </c>
    </row>
    <row r="78" spans="1:10" x14ac:dyDescent="0.25">
      <c r="A78" s="1" t="s">
        <v>34</v>
      </c>
      <c r="B78" s="1">
        <v>3</v>
      </c>
      <c r="C78" s="1">
        <v>6</v>
      </c>
      <c r="D78" s="1">
        <f>B78+C78</f>
        <v>9</v>
      </c>
      <c r="I78" s="1" t="s">
        <v>17</v>
      </c>
      <c r="J78" s="1">
        <f>(B78/D78)/(B79/D79)</f>
        <v>0.66666666666666663</v>
      </c>
    </row>
    <row r="79" spans="1:10" x14ac:dyDescent="0.25">
      <c r="A79" s="1" t="s">
        <v>35</v>
      </c>
      <c r="B79" s="1">
        <v>18</v>
      </c>
      <c r="C79" s="1">
        <v>18</v>
      </c>
      <c r="D79" s="1">
        <f>B79+C79</f>
        <v>36</v>
      </c>
      <c r="I79" s="1" t="s">
        <v>18</v>
      </c>
      <c r="J79" s="1">
        <f>(1/B78)-(1/D78)+(1/B79)-(1/D79)</f>
        <v>0.25</v>
      </c>
    </row>
    <row r="80" spans="1:10" x14ac:dyDescent="0.25">
      <c r="I80" s="1" t="s">
        <v>19</v>
      </c>
      <c r="J80" s="1">
        <f>J78*(EXP(1.96*J79))</f>
        <v>1.0882108133035859</v>
      </c>
    </row>
    <row r="81" spans="1:10" x14ac:dyDescent="0.25">
      <c r="I81" s="1" t="s">
        <v>20</v>
      </c>
      <c r="J81" s="1">
        <f>J78*(EXP(-J79*1.96))</f>
        <v>0.40841759612294404</v>
      </c>
    </row>
    <row r="85" spans="1:10" x14ac:dyDescent="0.25">
      <c r="A85" t="s">
        <v>36</v>
      </c>
    </row>
    <row r="87" spans="1:10" x14ac:dyDescent="0.25">
      <c r="A87" s="1"/>
      <c r="B87" s="1" t="s">
        <v>129</v>
      </c>
      <c r="C87" s="1" t="s">
        <v>136</v>
      </c>
      <c r="D87" s="1" t="s">
        <v>5</v>
      </c>
    </row>
    <row r="88" spans="1:10" x14ac:dyDescent="0.25">
      <c r="A88" s="1" t="s">
        <v>37</v>
      </c>
      <c r="B88" s="1">
        <v>5</v>
      </c>
      <c r="C88" s="1">
        <v>8</v>
      </c>
      <c r="D88" s="1">
        <f>B88+C88</f>
        <v>13</v>
      </c>
      <c r="I88" s="1" t="s">
        <v>17</v>
      </c>
      <c r="J88" s="1">
        <f>(B88/D88)/(B89/D89)</f>
        <v>0.76923076923076927</v>
      </c>
    </row>
    <row r="89" spans="1:10" x14ac:dyDescent="0.25">
      <c r="A89" s="1" t="s">
        <v>38</v>
      </c>
      <c r="B89" s="1">
        <v>16</v>
      </c>
      <c r="C89" s="1">
        <v>16</v>
      </c>
      <c r="D89" s="1">
        <f>B89+C89</f>
        <v>32</v>
      </c>
      <c r="I89" s="1" t="s">
        <v>18</v>
      </c>
      <c r="J89" s="1">
        <f>(1/B88)-(1/D88)+(1/B89)-(1/D89)</f>
        <v>0.15432692307692308</v>
      </c>
    </row>
    <row r="90" spans="1:10" x14ac:dyDescent="0.25">
      <c r="I90" s="1" t="s">
        <v>19</v>
      </c>
      <c r="J90" s="1">
        <f>J88*(EXP(1.96*J89))</f>
        <v>1.0409320406691769</v>
      </c>
    </row>
    <row r="91" spans="1:10" x14ac:dyDescent="0.25">
      <c r="I91" s="1" t="s">
        <v>20</v>
      </c>
      <c r="J91" s="1">
        <f>J88*(EXP(-J89*1.96))</f>
        <v>0.56844823025235025</v>
      </c>
    </row>
    <row r="95" spans="1:10" x14ac:dyDescent="0.25">
      <c r="A95" t="s">
        <v>64</v>
      </c>
    </row>
    <row r="98" spans="1:10" x14ac:dyDescent="0.25">
      <c r="A98" s="1"/>
      <c r="B98" s="1" t="s">
        <v>129</v>
      </c>
      <c r="C98" s="1" t="s">
        <v>136</v>
      </c>
      <c r="D98" s="1" t="s">
        <v>5</v>
      </c>
    </row>
    <row r="99" spans="1:10" x14ac:dyDescent="0.25">
      <c r="A99" s="1" t="s">
        <v>65</v>
      </c>
      <c r="B99" s="1">
        <v>2</v>
      </c>
      <c r="C99" s="1">
        <v>6</v>
      </c>
      <c r="D99" s="1">
        <f>B99+C99</f>
        <v>8</v>
      </c>
      <c r="I99" s="1" t="s">
        <v>17</v>
      </c>
      <c r="J99" s="1">
        <f>(B99/D99)/(B100/D100)</f>
        <v>0.48684210526315791</v>
      </c>
    </row>
    <row r="100" spans="1:10" x14ac:dyDescent="0.25">
      <c r="A100" s="1" t="s">
        <v>66</v>
      </c>
      <c r="B100" s="1">
        <v>19</v>
      </c>
      <c r="C100" s="1">
        <v>18</v>
      </c>
      <c r="D100" s="1">
        <f>B100+C100</f>
        <v>37</v>
      </c>
      <c r="I100" s="1" t="s">
        <v>18</v>
      </c>
      <c r="J100" s="1">
        <f>(1/B99)-(1/D99)+(1/B100)-(1/D100)</f>
        <v>0.40060455192034139</v>
      </c>
    </row>
    <row r="101" spans="1:10" x14ac:dyDescent="0.25">
      <c r="I101" s="1" t="s">
        <v>19</v>
      </c>
      <c r="J101" s="1">
        <f>J99*(EXP(1.96*J100))</f>
        <v>1.0675534062270877</v>
      </c>
    </row>
    <row r="102" spans="1:10" x14ac:dyDescent="0.25">
      <c r="I102" s="1" t="s">
        <v>20</v>
      </c>
      <c r="J102" s="1">
        <f>J99*(EXP(-J100*1.96))</f>
        <v>0.2220172162577938</v>
      </c>
    </row>
    <row r="107" spans="1:10" x14ac:dyDescent="0.25">
      <c r="A107" t="s">
        <v>39</v>
      </c>
    </row>
    <row r="109" spans="1:10" x14ac:dyDescent="0.25">
      <c r="A109" s="1"/>
      <c r="B109" s="1" t="s">
        <v>129</v>
      </c>
      <c r="C109" s="1" t="s">
        <v>136</v>
      </c>
      <c r="D109" s="1" t="s">
        <v>5</v>
      </c>
    </row>
    <row r="110" spans="1:10" x14ac:dyDescent="0.25">
      <c r="A110" s="1" t="s">
        <v>40</v>
      </c>
      <c r="B110" s="1">
        <v>6</v>
      </c>
      <c r="C110" s="1">
        <v>4</v>
      </c>
      <c r="D110" s="1">
        <f>B110+C110</f>
        <v>10</v>
      </c>
      <c r="I110" s="1" t="s">
        <v>17</v>
      </c>
      <c r="J110" s="1">
        <f>(B110/D110)/(B111/D111)</f>
        <v>1.4000000000000001</v>
      </c>
    </row>
    <row r="111" spans="1:10" x14ac:dyDescent="0.25">
      <c r="A111" s="1" t="s">
        <v>41</v>
      </c>
      <c r="B111" s="1">
        <v>15</v>
      </c>
      <c r="C111" s="1">
        <v>20</v>
      </c>
      <c r="D111" s="1">
        <f>B111+C111</f>
        <v>35</v>
      </c>
      <c r="I111" s="1" t="s">
        <v>18</v>
      </c>
      <c r="J111" s="1">
        <f>(1/B110)-(1/D110)+(1/B111)-(1/D111)</f>
        <v>0.10476190476190474</v>
      </c>
    </row>
    <row r="112" spans="1:10" x14ac:dyDescent="0.25">
      <c r="I112" s="1" t="s">
        <v>19</v>
      </c>
      <c r="J112" s="1">
        <f>J110*(EXP(1.96*J111))</f>
        <v>1.7191080314635461</v>
      </c>
    </row>
    <row r="113" spans="1:10" x14ac:dyDescent="0.25">
      <c r="I113" s="1" t="s">
        <v>20</v>
      </c>
      <c r="J113" s="1">
        <f>J110*(EXP(-J111*1.96))</f>
        <v>1.1401261375827403</v>
      </c>
    </row>
    <row r="117" spans="1:10" x14ac:dyDescent="0.25">
      <c r="A117" t="s">
        <v>42</v>
      </c>
    </row>
    <row r="119" spans="1:10" x14ac:dyDescent="0.25">
      <c r="A119" s="1"/>
      <c r="B119" s="1" t="s">
        <v>129</v>
      </c>
      <c r="C119" s="1" t="s">
        <v>136</v>
      </c>
      <c r="D119" s="1" t="s">
        <v>5</v>
      </c>
    </row>
    <row r="120" spans="1:10" x14ac:dyDescent="0.25">
      <c r="A120" s="1" t="s">
        <v>43</v>
      </c>
      <c r="B120" s="1">
        <v>3</v>
      </c>
      <c r="C120" s="1">
        <v>4</v>
      </c>
      <c r="D120" s="1">
        <f>B120+C120</f>
        <v>7</v>
      </c>
      <c r="I120" s="1" t="s">
        <v>17</v>
      </c>
      <c r="J120" s="1">
        <f>(B120/D120)/(B121/D121)</f>
        <v>0.90476190476190477</v>
      </c>
    </row>
    <row r="121" spans="1:10" x14ac:dyDescent="0.25">
      <c r="A121" s="1" t="s">
        <v>44</v>
      </c>
      <c r="B121" s="1">
        <v>18</v>
      </c>
      <c r="C121" s="1">
        <v>20</v>
      </c>
      <c r="D121" s="1">
        <f>B121+C121</f>
        <v>38</v>
      </c>
      <c r="I121" s="1" t="s">
        <v>18</v>
      </c>
      <c r="J121" s="1">
        <f>(1/B120)-(1/D120)+(1/B121)-(1/D121)</f>
        <v>0.21971595655806181</v>
      </c>
    </row>
    <row r="122" spans="1:10" x14ac:dyDescent="0.25">
      <c r="I122" s="1" t="s">
        <v>19</v>
      </c>
      <c r="J122" s="1">
        <f>J120*(EXP(1.96*J121))</f>
        <v>1.3917470330918598</v>
      </c>
    </row>
    <row r="123" spans="1:10" x14ac:dyDescent="0.25">
      <c r="I123" s="1" t="s">
        <v>20</v>
      </c>
      <c r="J123" s="1">
        <f>J120*(EXP(-J121*1.96))</f>
        <v>0.58817736617683181</v>
      </c>
    </row>
    <row r="128" spans="1:10" x14ac:dyDescent="0.25">
      <c r="A128" t="s">
        <v>45</v>
      </c>
    </row>
    <row r="130" spans="1:10" x14ac:dyDescent="0.25">
      <c r="A130" s="1"/>
      <c r="B130" s="1" t="s">
        <v>129</v>
      </c>
      <c r="C130" s="1" t="s">
        <v>136</v>
      </c>
      <c r="D130" s="1" t="s">
        <v>5</v>
      </c>
    </row>
    <row r="131" spans="1:10" x14ac:dyDescent="0.25">
      <c r="A131" s="1" t="s">
        <v>46</v>
      </c>
      <c r="B131" s="1">
        <v>1</v>
      </c>
      <c r="C131" s="1">
        <v>3</v>
      </c>
      <c r="D131" s="1">
        <f>B131+C131</f>
        <v>4</v>
      </c>
      <c r="I131" s="1" t="s">
        <v>17</v>
      </c>
      <c r="J131" s="1">
        <f>(B131/D131)/(B132/D132)</f>
        <v>0.51250000000000007</v>
      </c>
    </row>
    <row r="132" spans="1:10" x14ac:dyDescent="0.25">
      <c r="A132" s="1" t="s">
        <v>47</v>
      </c>
      <c r="B132" s="1">
        <v>20</v>
      </c>
      <c r="C132" s="1">
        <v>21</v>
      </c>
      <c r="D132" s="3">
        <f>B132+C132</f>
        <v>41</v>
      </c>
      <c r="I132" s="1" t="s">
        <v>18</v>
      </c>
      <c r="J132" s="1">
        <f>(1/B131)-(1/D131)+(1/B132)-(1/D132)</f>
        <v>0.775609756097561</v>
      </c>
    </row>
    <row r="133" spans="1:10" x14ac:dyDescent="0.25">
      <c r="I133" s="1" t="s">
        <v>19</v>
      </c>
      <c r="J133" s="1">
        <f>J131*(EXP(1.96*J132))</f>
        <v>2.3437226796398476</v>
      </c>
    </row>
    <row r="134" spans="1:10" x14ac:dyDescent="0.25">
      <c r="I134" s="1" t="s">
        <v>20</v>
      </c>
      <c r="J134" s="1">
        <f>J131*(EXP(-J132*1.96))</f>
        <v>0.11206797300795059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B17A-9964-4F20-B0CC-1C4610E1BD37}">
  <dimension ref="A1:J135"/>
  <sheetViews>
    <sheetView zoomScale="130" zoomScaleNormal="130" workbookViewId="0">
      <selection activeCell="E124" sqref="E124"/>
    </sheetView>
  </sheetViews>
  <sheetFormatPr baseColWidth="10" defaultRowHeight="15" x14ac:dyDescent="0.25"/>
  <cols>
    <col min="7" max="7" width="11.85546875" bestFit="1" customWidth="1"/>
  </cols>
  <sheetData>
    <row r="1" spans="1:10" x14ac:dyDescent="0.25">
      <c r="A1" t="s">
        <v>0</v>
      </c>
    </row>
    <row r="3" spans="1:10" x14ac:dyDescent="0.25">
      <c r="A3" s="1"/>
      <c r="B3" s="1" t="s">
        <v>1</v>
      </c>
      <c r="C3" s="1" t="s">
        <v>2</v>
      </c>
      <c r="D3" s="1" t="s">
        <v>5</v>
      </c>
    </row>
    <row r="4" spans="1:10" x14ac:dyDescent="0.25">
      <c r="A4" s="1" t="s">
        <v>3</v>
      </c>
      <c r="B4" s="1">
        <v>5</v>
      </c>
      <c r="C4" s="1">
        <v>10</v>
      </c>
      <c r="D4" s="1">
        <f>B4+C4</f>
        <v>15</v>
      </c>
      <c r="F4" s="1" t="s">
        <v>6</v>
      </c>
      <c r="G4" s="1">
        <f>(B4*C5)/(B5*C4)</f>
        <v>2.3571428571428572</v>
      </c>
      <c r="I4" s="1" t="s">
        <v>17</v>
      </c>
      <c r="J4" s="1">
        <f>(B4/D4)/(B5/D5)</f>
        <v>1.9047619047619049</v>
      </c>
    </row>
    <row r="5" spans="1:10" x14ac:dyDescent="0.25">
      <c r="A5" s="1" t="s">
        <v>4</v>
      </c>
      <c r="B5" s="1">
        <v>14</v>
      </c>
      <c r="C5" s="1">
        <v>66</v>
      </c>
      <c r="D5" s="1">
        <f>B5+C5</f>
        <v>80</v>
      </c>
      <c r="F5" s="1" t="s">
        <v>9</v>
      </c>
      <c r="G5" s="1">
        <f>(1/B4)+(1/B5)+(1/C4)+(1/C5)</f>
        <v>0.38658008658008658</v>
      </c>
      <c r="I5" s="1" t="s">
        <v>18</v>
      </c>
      <c r="J5" s="1">
        <f>(1/B4)-(1/D4)+(1/B5)-(1/D5)</f>
        <v>0.19226190476190477</v>
      </c>
    </row>
    <row r="6" spans="1:10" x14ac:dyDescent="0.25">
      <c r="F6" s="1" t="s">
        <v>10</v>
      </c>
      <c r="G6" s="1">
        <f>SQRT(G5)</f>
        <v>0.62175564861132271</v>
      </c>
      <c r="I6" s="1" t="s">
        <v>19</v>
      </c>
      <c r="J6" s="1">
        <f>J4*(EXP(1.96*J5))</f>
        <v>2.7764978010804002</v>
      </c>
    </row>
    <row r="7" spans="1:10" x14ac:dyDescent="0.25">
      <c r="F7" s="1" t="s">
        <v>7</v>
      </c>
      <c r="G7" s="1">
        <f>G4*(EXP(1.96*G6))</f>
        <v>7.9732429378940939</v>
      </c>
      <c r="I7" s="1" t="s">
        <v>20</v>
      </c>
      <c r="J7" s="1">
        <f>J4*(EXP(-J5*1.96))</f>
        <v>1.3067245767024971</v>
      </c>
    </row>
    <row r="8" spans="1:10" x14ac:dyDescent="0.25">
      <c r="F8" s="1" t="s">
        <v>8</v>
      </c>
      <c r="G8" s="1">
        <f>G4*(EXP(-1.96*G6))</f>
        <v>0.69684600008526565</v>
      </c>
    </row>
    <row r="11" spans="1:10" x14ac:dyDescent="0.25">
      <c r="A11" t="s">
        <v>11</v>
      </c>
    </row>
    <row r="13" spans="1:10" x14ac:dyDescent="0.25">
      <c r="A13" s="1"/>
      <c r="B13" s="1" t="s">
        <v>1</v>
      </c>
      <c r="C13" s="1" t="s">
        <v>2</v>
      </c>
      <c r="D13" s="1" t="s">
        <v>5</v>
      </c>
    </row>
    <row r="14" spans="1:10" x14ac:dyDescent="0.25">
      <c r="A14" s="1" t="s">
        <v>12</v>
      </c>
      <c r="B14" s="1">
        <v>12</v>
      </c>
      <c r="C14" s="1">
        <v>24</v>
      </c>
      <c r="D14" s="1">
        <f>B14+C14</f>
        <v>36</v>
      </c>
      <c r="F14" s="1" t="s">
        <v>6</v>
      </c>
      <c r="G14" s="1">
        <f>(B14*C15)/(B15*C14)</f>
        <v>3.7142857142857144</v>
      </c>
      <c r="I14" s="1" t="s">
        <v>17</v>
      </c>
      <c r="J14" s="1">
        <f>(B14/D14)/(B15/D15)</f>
        <v>2.8095238095238093</v>
      </c>
    </row>
    <row r="15" spans="1:10" x14ac:dyDescent="0.25">
      <c r="A15" s="1" t="s">
        <v>13</v>
      </c>
      <c r="B15" s="1">
        <v>7</v>
      </c>
      <c r="C15" s="1">
        <v>52</v>
      </c>
      <c r="D15" s="1">
        <f>B15+C15</f>
        <v>59</v>
      </c>
      <c r="F15" s="1" t="s">
        <v>9</v>
      </c>
      <c r="G15" s="1">
        <f>(1/B14)+(1/B15)+(1/C14)+(1/C15)</f>
        <v>0.28708791208791207</v>
      </c>
      <c r="I15" s="1" t="s">
        <v>18</v>
      </c>
      <c r="J15" s="1">
        <f>(1/B14)-(1/D14)+(1/B15)-(1/D15)</f>
        <v>0.18146354587032551</v>
      </c>
    </row>
    <row r="16" spans="1:10" x14ac:dyDescent="0.25">
      <c r="F16" s="1" t="s">
        <v>10</v>
      </c>
      <c r="G16" s="1">
        <f>SQRT(G15)</f>
        <v>0.53580585298026751</v>
      </c>
      <c r="I16" s="1" t="s">
        <v>19</v>
      </c>
      <c r="J16" s="1">
        <f>J14*(EXP(1.96*J15))</f>
        <v>4.009568205475686</v>
      </c>
    </row>
    <row r="17" spans="1:10" x14ac:dyDescent="0.25">
      <c r="F17" s="1" t="s">
        <v>7</v>
      </c>
      <c r="G17" s="1">
        <f>G14*(EXP(1.96*G16))</f>
        <v>10.616037833130273</v>
      </c>
      <c r="I17" s="1" t="s">
        <v>20</v>
      </c>
      <c r="J17" s="1">
        <f>J14*(EXP(-J15*1.96))</f>
        <v>1.9686469045473487</v>
      </c>
    </row>
    <row r="18" spans="1:10" x14ac:dyDescent="0.25">
      <c r="F18" s="1" t="s">
        <v>8</v>
      </c>
      <c r="G18" s="1">
        <f>G14*(EXP(-1.96*G16))</f>
        <v>1.2995355314478036</v>
      </c>
    </row>
    <row r="21" spans="1:10" x14ac:dyDescent="0.25">
      <c r="A21" t="s">
        <v>14</v>
      </c>
    </row>
    <row r="23" spans="1:10" x14ac:dyDescent="0.25">
      <c r="A23" s="1"/>
      <c r="B23" s="1" t="s">
        <v>1</v>
      </c>
      <c r="C23" s="1" t="s">
        <v>2</v>
      </c>
      <c r="D23" s="1" t="s">
        <v>5</v>
      </c>
    </row>
    <row r="24" spans="1:10" x14ac:dyDescent="0.25">
      <c r="A24" s="1" t="s">
        <v>15</v>
      </c>
      <c r="B24" s="1">
        <v>6</v>
      </c>
      <c r="C24" s="1">
        <v>31</v>
      </c>
      <c r="D24" s="1">
        <f>B24+C24</f>
        <v>37</v>
      </c>
      <c r="F24" s="1" t="s">
        <v>6</v>
      </c>
      <c r="G24" s="1">
        <f>(B24*C25)/(B25*C24)</f>
        <v>0.66997518610421836</v>
      </c>
      <c r="I24" s="1" t="s">
        <v>17</v>
      </c>
      <c r="J24" s="1">
        <f>(B24/D24)/(B25/D25)</f>
        <v>0.72349272349272353</v>
      </c>
    </row>
    <row r="25" spans="1:10" x14ac:dyDescent="0.25">
      <c r="A25" s="1" t="s">
        <v>16</v>
      </c>
      <c r="B25" s="1">
        <v>13</v>
      </c>
      <c r="C25" s="1">
        <v>45</v>
      </c>
      <c r="D25" s="1">
        <f>B25+C25</f>
        <v>58</v>
      </c>
      <c r="F25" s="1" t="s">
        <v>9</v>
      </c>
      <c r="G25" s="1">
        <f>(1/B24)+(1/B25)+(1/C24)+(1/C25)</f>
        <v>0.29807003032809481</v>
      </c>
      <c r="I25" s="1" t="s">
        <v>18</v>
      </c>
      <c r="J25" s="1">
        <f>(1/B24)-(1/D24)+(1/B25)-(1/D25)</f>
        <v>0.19932133725237172</v>
      </c>
    </row>
    <row r="26" spans="1:10" x14ac:dyDescent="0.25">
      <c r="F26" s="1" t="s">
        <v>10</v>
      </c>
      <c r="G26" s="1">
        <f>SQRT(G25)</f>
        <v>0.54595790160789393</v>
      </c>
      <c r="I26" s="1" t="s">
        <v>19</v>
      </c>
      <c r="J26" s="1">
        <f>J24*(EXP(1.96*J25))</f>
        <v>1.069300857475102</v>
      </c>
    </row>
    <row r="27" spans="1:10" x14ac:dyDescent="0.25">
      <c r="F27" s="1" t="s">
        <v>7</v>
      </c>
      <c r="G27" s="1">
        <f>G24*(EXP(1.96*G26))</f>
        <v>1.9533832793034001</v>
      </c>
      <c r="I27" s="1" t="s">
        <v>20</v>
      </c>
      <c r="J27" s="1">
        <f>J24*(EXP(-J25*1.96))</f>
        <v>0.48951772299416357</v>
      </c>
    </row>
    <row r="28" spans="1:10" x14ac:dyDescent="0.25">
      <c r="F28" s="1" t="s">
        <v>8</v>
      </c>
      <c r="G28" s="1">
        <f>G24*(EXP(-1.96*G26))</f>
        <v>0.22978938887787209</v>
      </c>
    </row>
    <row r="32" spans="1:10" x14ac:dyDescent="0.25">
      <c r="A32" t="s">
        <v>21</v>
      </c>
    </row>
    <row r="34" spans="1:10" x14ac:dyDescent="0.25">
      <c r="A34" s="1"/>
      <c r="B34" s="1" t="s">
        <v>1</v>
      </c>
      <c r="C34" s="1" t="s">
        <v>2</v>
      </c>
      <c r="D34" s="1" t="s">
        <v>5</v>
      </c>
    </row>
    <row r="35" spans="1:10" x14ac:dyDescent="0.25">
      <c r="A35" s="1" t="s">
        <v>22</v>
      </c>
      <c r="B35" s="1">
        <v>6</v>
      </c>
      <c r="C35" s="1">
        <v>48</v>
      </c>
      <c r="D35" s="1">
        <f>B35+C35</f>
        <v>54</v>
      </c>
      <c r="F35" s="1" t="s">
        <v>6</v>
      </c>
      <c r="G35" s="1">
        <f>(B35*C36)/(B36*C35)</f>
        <v>0.26923076923076922</v>
      </c>
      <c r="I35" s="1" t="s">
        <v>17</v>
      </c>
      <c r="J35" s="1">
        <f>(B35/D35)/(B36/D36)</f>
        <v>0.3504273504273504</v>
      </c>
    </row>
    <row r="36" spans="1:10" x14ac:dyDescent="0.25">
      <c r="A36" s="1" t="s">
        <v>23</v>
      </c>
      <c r="B36" s="1">
        <v>13</v>
      </c>
      <c r="C36" s="1">
        <v>28</v>
      </c>
      <c r="D36" s="1">
        <f>B36+C36</f>
        <v>41</v>
      </c>
      <c r="F36" s="1" t="s">
        <v>9</v>
      </c>
      <c r="G36" s="1">
        <f>(1/B35)+(1/B36)+(1/C35)+(1/C36)</f>
        <v>0.30013736263736263</v>
      </c>
      <c r="I36" s="1" t="s">
        <v>18</v>
      </c>
      <c r="J36" s="1">
        <f>(1/B35)-(1/D35)+(1/B36)-(1/D36)</f>
        <v>0.20068098116878605</v>
      </c>
    </row>
    <row r="37" spans="1:10" x14ac:dyDescent="0.25">
      <c r="F37" s="1" t="s">
        <v>10</v>
      </c>
      <c r="G37" s="1">
        <f>SQRT(G36)</f>
        <v>0.54784793751310468</v>
      </c>
      <c r="I37" s="1" t="s">
        <v>19</v>
      </c>
      <c r="J37" s="1">
        <f>J35*(EXP(1.96*J36))</f>
        <v>0.51930331476959157</v>
      </c>
    </row>
    <row r="38" spans="1:10" x14ac:dyDescent="0.25">
      <c r="F38" s="1" t="s">
        <v>7</v>
      </c>
      <c r="G38" s="1">
        <f>G35*(EXP(1.96*G37))</f>
        <v>0.78788398159643291</v>
      </c>
      <c r="I38" s="1" t="s">
        <v>20</v>
      </c>
      <c r="J38" s="1">
        <f>J35*(EXP(-J36*1.96))</f>
        <v>0.23646937047189384</v>
      </c>
    </row>
    <row r="39" spans="1:10" x14ac:dyDescent="0.25">
      <c r="F39" s="1" t="s">
        <v>8</v>
      </c>
      <c r="G39" s="1">
        <f>G35*(EXP(-1.96*G37))</f>
        <v>9.1999848700718756E-2</v>
      </c>
    </row>
    <row r="42" spans="1:10" x14ac:dyDescent="0.25">
      <c r="A42" t="s">
        <v>24</v>
      </c>
    </row>
    <row r="44" spans="1:10" x14ac:dyDescent="0.25">
      <c r="A44" s="1"/>
      <c r="B44" s="1" t="s">
        <v>1</v>
      </c>
      <c r="C44" s="1" t="s">
        <v>2</v>
      </c>
      <c r="D44" s="1" t="s">
        <v>5</v>
      </c>
    </row>
    <row r="45" spans="1:10" x14ac:dyDescent="0.25">
      <c r="A45" s="1" t="s">
        <v>25</v>
      </c>
      <c r="B45" s="1">
        <v>7</v>
      </c>
      <c r="C45" s="1">
        <v>1</v>
      </c>
      <c r="D45" s="1">
        <f>B45+C45</f>
        <v>8</v>
      </c>
      <c r="F45" s="1" t="s">
        <v>6</v>
      </c>
      <c r="G45" s="1">
        <f>(B45*C46)/(B46*C45)</f>
        <v>43.75</v>
      </c>
      <c r="I45" s="1" t="s">
        <v>17</v>
      </c>
      <c r="J45" s="1">
        <f>(B45/D45)/(B46/D46)</f>
        <v>6.34375</v>
      </c>
    </row>
    <row r="46" spans="1:10" x14ac:dyDescent="0.25">
      <c r="A46" s="1" t="s">
        <v>26</v>
      </c>
      <c r="B46" s="1">
        <v>12</v>
      </c>
      <c r="C46" s="1">
        <v>75</v>
      </c>
      <c r="D46" s="1">
        <f>B46+C46</f>
        <v>87</v>
      </c>
      <c r="F46" s="1" t="s">
        <v>9</v>
      </c>
      <c r="G46" s="1">
        <f>(1/B45)+(1/B46)+(1/C45)+(1/C46)</f>
        <v>1.2395238095238097</v>
      </c>
      <c r="I46" s="1" t="s">
        <v>18</v>
      </c>
      <c r="J46" s="1">
        <f>(1/B45)-(1/D45)+(1/B46)-(1/D46)</f>
        <v>8.969622331691296E-2</v>
      </c>
    </row>
    <row r="47" spans="1:10" x14ac:dyDescent="0.25">
      <c r="F47" s="1" t="s">
        <v>10</v>
      </c>
      <c r="G47" s="1">
        <f>SQRT(G46)</f>
        <v>1.1133390361986817</v>
      </c>
      <c r="I47" s="1" t="s">
        <v>19</v>
      </c>
      <c r="J47" s="1">
        <f>J45*(EXP(1.96*J46))</f>
        <v>7.5630509526268854</v>
      </c>
    </row>
    <row r="48" spans="1:10" x14ac:dyDescent="0.25">
      <c r="F48" s="1" t="s">
        <v>7</v>
      </c>
      <c r="G48" s="1">
        <f>G45*(EXP(1.96*G47))</f>
        <v>387.85677068524444</v>
      </c>
      <c r="I48" s="1" t="s">
        <v>20</v>
      </c>
      <c r="J48" s="1">
        <f>J45*(EXP(-J46*1.96))</f>
        <v>5.3210224702403046</v>
      </c>
    </row>
    <row r="49" spans="1:10" x14ac:dyDescent="0.25">
      <c r="F49" s="1" t="s">
        <v>8</v>
      </c>
      <c r="G49" s="1">
        <f>G45*(EXP(-1.96*G47))</f>
        <v>4.9349725070374237</v>
      </c>
    </row>
    <row r="53" spans="1:10" x14ac:dyDescent="0.25">
      <c r="A53" t="s">
        <v>27</v>
      </c>
    </row>
    <row r="55" spans="1:10" x14ac:dyDescent="0.25">
      <c r="A55" s="1"/>
      <c r="B55" s="1" t="s">
        <v>1</v>
      </c>
      <c r="C55" s="1" t="s">
        <v>2</v>
      </c>
      <c r="D55" s="1" t="s">
        <v>5</v>
      </c>
    </row>
    <row r="56" spans="1:10" x14ac:dyDescent="0.25">
      <c r="A56" s="1" t="s">
        <v>28</v>
      </c>
      <c r="B56" s="1">
        <v>3</v>
      </c>
      <c r="C56" s="1">
        <v>20</v>
      </c>
      <c r="D56" s="1">
        <f>B56+C56</f>
        <v>23</v>
      </c>
      <c r="F56" s="1" t="s">
        <v>6</v>
      </c>
      <c r="G56" s="1">
        <f>(B56*C57)/(B57*C56)</f>
        <v>0.52500000000000002</v>
      </c>
      <c r="I56" s="1" t="s">
        <v>17</v>
      </c>
      <c r="J56" s="1">
        <f>(B56/D56)/(B57/D57)</f>
        <v>0.58695652173913049</v>
      </c>
    </row>
    <row r="57" spans="1:10" x14ac:dyDescent="0.25">
      <c r="A57" s="1" t="s">
        <v>29</v>
      </c>
      <c r="B57" s="1">
        <v>16</v>
      </c>
      <c r="C57" s="1">
        <v>56</v>
      </c>
      <c r="D57" s="1">
        <f>B57+C57</f>
        <v>72</v>
      </c>
      <c r="F57" s="1" t="s">
        <v>9</v>
      </c>
      <c r="G57" s="1">
        <f>(1/B56)+(1/B57)+(1/C56)+(1/C57)</f>
        <v>0.46369047619047615</v>
      </c>
      <c r="I57" s="1" t="s">
        <v>18</v>
      </c>
      <c r="J57" s="1">
        <f>(1/B56)-(1/D56)+(1/B57)-(1/D57)</f>
        <v>0.33846618357487918</v>
      </c>
    </row>
    <row r="58" spans="1:10" x14ac:dyDescent="0.25">
      <c r="F58" s="1" t="s">
        <v>10</v>
      </c>
      <c r="G58" s="1">
        <f>SQRT(G57)</f>
        <v>0.68094821843549613</v>
      </c>
      <c r="I58" s="1" t="s">
        <v>19</v>
      </c>
      <c r="J58" s="1">
        <f>J56*(EXP(1.96*J57))</f>
        <v>1.1394995665552441</v>
      </c>
    </row>
    <row r="59" spans="1:10" x14ac:dyDescent="0.25">
      <c r="F59" s="1" t="s">
        <v>7</v>
      </c>
      <c r="G59" s="1">
        <f>G56*(EXP(1.96*G58))</f>
        <v>1.9943167126351216</v>
      </c>
      <c r="I59" s="1" t="s">
        <v>20</v>
      </c>
      <c r="J59" s="1">
        <f>J56*(EXP(-J57*1.96))</f>
        <v>0.30234145630576309</v>
      </c>
    </row>
    <row r="60" spans="1:10" x14ac:dyDescent="0.25">
      <c r="F60" s="1" t="s">
        <v>8</v>
      </c>
      <c r="G60" s="1">
        <f>G56*(EXP(-1.96*G58))</f>
        <v>0.13820523001876289</v>
      </c>
    </row>
    <row r="64" spans="1:10" x14ac:dyDescent="0.25">
      <c r="A64" t="s">
        <v>30</v>
      </c>
    </row>
    <row r="66" spans="1:10" x14ac:dyDescent="0.25">
      <c r="A66" s="1"/>
      <c r="B66" s="1" t="s">
        <v>1</v>
      </c>
      <c r="C66" s="1" t="s">
        <v>2</v>
      </c>
      <c r="D66" s="1" t="s">
        <v>5</v>
      </c>
    </row>
    <row r="67" spans="1:10" x14ac:dyDescent="0.25">
      <c r="A67" s="1" t="s">
        <v>31</v>
      </c>
      <c r="B67" s="1">
        <v>3</v>
      </c>
      <c r="C67" s="1">
        <v>13</v>
      </c>
      <c r="D67" s="1">
        <f>B67+C67</f>
        <v>16</v>
      </c>
      <c r="F67" s="1" t="s">
        <v>6</v>
      </c>
      <c r="G67" s="1">
        <f>(B67*C68)/(B68*C67)</f>
        <v>0.90865384615384615</v>
      </c>
      <c r="I67" s="1" t="s">
        <v>17</v>
      </c>
      <c r="J67" s="1">
        <f>(B67/D67)/(B68/D68)</f>
        <v>0.92578125</v>
      </c>
    </row>
    <row r="68" spans="1:10" x14ac:dyDescent="0.25">
      <c r="A68" s="1" t="s">
        <v>32</v>
      </c>
      <c r="B68" s="1">
        <v>16</v>
      </c>
      <c r="C68" s="1">
        <v>63</v>
      </c>
      <c r="D68" s="1">
        <f>B68+C68</f>
        <v>79</v>
      </c>
      <c r="F68" s="1" t="s">
        <v>9</v>
      </c>
      <c r="G68" s="1">
        <f>(1/B67)+(1/B68)+(1/C67)+(1/C68)</f>
        <v>0.48862942612942611</v>
      </c>
      <c r="I68" s="1" t="s">
        <v>18</v>
      </c>
      <c r="J68" s="1">
        <f>(1/B67)-(1/D67)+(1/B68)-(1/D68)</f>
        <v>0.32067510548523204</v>
      </c>
    </row>
    <row r="69" spans="1:10" x14ac:dyDescent="0.25">
      <c r="F69" s="1" t="s">
        <v>10</v>
      </c>
      <c r="G69" s="1">
        <f>SQRT(G68)</f>
        <v>0.69902033313017875</v>
      </c>
      <c r="I69" s="1" t="s">
        <v>19</v>
      </c>
      <c r="J69" s="1">
        <f>J67*(EXP(1.96*J68))</f>
        <v>1.7356915179358778</v>
      </c>
    </row>
    <row r="70" spans="1:10" x14ac:dyDescent="0.25">
      <c r="F70" s="1" t="s">
        <v>7</v>
      </c>
      <c r="G70" s="1">
        <f>G67*(EXP(1.96*G69))</f>
        <v>3.5761571006431394</v>
      </c>
      <c r="I70" s="1" t="s">
        <v>20</v>
      </c>
      <c r="J70" s="1">
        <f>J67*(EXP(-J68*1.96))</f>
        <v>0.4937921940592358</v>
      </c>
    </row>
    <row r="71" spans="1:10" x14ac:dyDescent="0.25">
      <c r="F71" s="1" t="s">
        <v>8</v>
      </c>
      <c r="G71" s="1">
        <f>G67*(EXP(-1.96*G69))</f>
        <v>0.23087682920353009</v>
      </c>
    </row>
    <row r="75" spans="1:10" x14ac:dyDescent="0.25">
      <c r="A75" t="s">
        <v>33</v>
      </c>
    </row>
    <row r="77" spans="1:10" x14ac:dyDescent="0.25">
      <c r="A77" s="1"/>
      <c r="B77" s="1" t="s">
        <v>1</v>
      </c>
      <c r="C77" s="1" t="s">
        <v>2</v>
      </c>
      <c r="D77" s="1" t="s">
        <v>5</v>
      </c>
    </row>
    <row r="78" spans="1:10" x14ac:dyDescent="0.25">
      <c r="A78" s="1" t="s">
        <v>34</v>
      </c>
      <c r="B78" s="1">
        <v>5</v>
      </c>
      <c r="C78" s="1">
        <v>21</v>
      </c>
      <c r="D78" s="1">
        <f>B78+C78</f>
        <v>26</v>
      </c>
      <c r="F78" s="1" t="s">
        <v>6</v>
      </c>
      <c r="G78" s="1">
        <f>(B78*C79)/(B79*C78)</f>
        <v>0.93537414965986398</v>
      </c>
      <c r="I78" s="1" t="s">
        <v>17</v>
      </c>
      <c r="J78" s="1">
        <f>(B78/D78)/(B79/D79)</f>
        <v>0.94780219780219777</v>
      </c>
    </row>
    <row r="79" spans="1:10" x14ac:dyDescent="0.25">
      <c r="A79" s="1" t="s">
        <v>35</v>
      </c>
      <c r="B79" s="1">
        <v>14</v>
      </c>
      <c r="C79" s="1">
        <v>55</v>
      </c>
      <c r="D79" s="1">
        <f>B79+C79</f>
        <v>69</v>
      </c>
      <c r="F79" s="1" t="s">
        <v>9</v>
      </c>
      <c r="G79" s="1">
        <f>(1/B78)+(1/B79)+(1/C78)+(1/C79)</f>
        <v>0.33722943722943727</v>
      </c>
      <c r="I79" s="1" t="s">
        <v>18</v>
      </c>
      <c r="J79" s="1">
        <f>(1/B78)-(1/D78)+(1/B79)-(1/D79)</f>
        <v>0.21847427934384456</v>
      </c>
    </row>
    <row r="80" spans="1:10" x14ac:dyDescent="0.25">
      <c r="F80" s="1" t="s">
        <v>10</v>
      </c>
      <c r="G80" s="1">
        <f>SQRT(G79)</f>
        <v>0.58071459188609797</v>
      </c>
      <c r="I80" s="1" t="s">
        <v>19</v>
      </c>
      <c r="J80" s="1">
        <f>J78*(EXP(1.96*J79))</f>
        <v>1.4544097335572694</v>
      </c>
    </row>
    <row r="81" spans="1:10" x14ac:dyDescent="0.25">
      <c r="F81" s="1" t="s">
        <v>7</v>
      </c>
      <c r="G81" s="1">
        <f>G78*(EXP(1.96*G80))</f>
        <v>2.9194403309438322</v>
      </c>
      <c r="I81" s="1" t="s">
        <v>20</v>
      </c>
      <c r="J81" s="1">
        <f>J78*(EXP(-J79*1.96))</f>
        <v>0.61765882435446695</v>
      </c>
    </row>
    <row r="82" spans="1:10" x14ac:dyDescent="0.25">
      <c r="F82" s="1" t="s">
        <v>8</v>
      </c>
      <c r="G82" s="1">
        <f>G78*(EXP(-1.96*G80))</f>
        <v>0.29968922145055699</v>
      </c>
    </row>
    <row r="85" spans="1:10" x14ac:dyDescent="0.25">
      <c r="A85" t="s">
        <v>36</v>
      </c>
    </row>
    <row r="87" spans="1:10" x14ac:dyDescent="0.25">
      <c r="A87" s="1"/>
      <c r="B87" s="1" t="s">
        <v>1</v>
      </c>
      <c r="C87" s="1" t="s">
        <v>2</v>
      </c>
      <c r="D87" s="1" t="s">
        <v>5</v>
      </c>
    </row>
    <row r="88" spans="1:10" x14ac:dyDescent="0.25">
      <c r="A88" s="1" t="s">
        <v>37</v>
      </c>
      <c r="B88" s="1">
        <v>9</v>
      </c>
      <c r="C88" s="1">
        <v>33</v>
      </c>
      <c r="D88" s="1">
        <f>B88+C88</f>
        <v>42</v>
      </c>
      <c r="F88" s="1" t="s">
        <v>6</v>
      </c>
      <c r="G88" s="1">
        <f>(B88*C89)/(B89*C88)</f>
        <v>1.1727272727272726</v>
      </c>
      <c r="I88" s="1" t="s">
        <v>17</v>
      </c>
      <c r="J88" s="1">
        <f>(B88/D88)/(B89/D89)</f>
        <v>1.1357142857142857</v>
      </c>
    </row>
    <row r="89" spans="1:10" x14ac:dyDescent="0.25">
      <c r="A89" s="1" t="s">
        <v>38</v>
      </c>
      <c r="B89" s="1">
        <v>10</v>
      </c>
      <c r="C89" s="1">
        <v>43</v>
      </c>
      <c r="D89" s="1">
        <f>B89+C89</f>
        <v>53</v>
      </c>
      <c r="F89" s="1" t="s">
        <v>9</v>
      </c>
      <c r="G89" s="1">
        <f>(1/B88)+(1/B89)+(1/C88)+(1/C89)</f>
        <v>0.26466995536762977</v>
      </c>
      <c r="I89" s="1" t="s">
        <v>18</v>
      </c>
      <c r="J89" s="1">
        <f>(1/B88)-(1/D88)+(1/B89)-(1/D89)</f>
        <v>0.16843366277328542</v>
      </c>
    </row>
    <row r="90" spans="1:10" x14ac:dyDescent="0.25">
      <c r="F90" s="1" t="s">
        <v>10</v>
      </c>
      <c r="G90" s="1">
        <f>SQRT(G89)</f>
        <v>0.51446083948890586</v>
      </c>
      <c r="I90" s="1" t="s">
        <v>19</v>
      </c>
      <c r="J90" s="1">
        <f>J88*(EXP(1.96*J89))</f>
        <v>1.5799477212050677</v>
      </c>
    </row>
    <row r="91" spans="1:10" x14ac:dyDescent="0.25">
      <c r="F91" s="1" t="s">
        <v>7</v>
      </c>
      <c r="G91" s="1">
        <f>G88*(EXP(1.96*G90))</f>
        <v>3.2145111201573711</v>
      </c>
      <c r="I91" s="1" t="s">
        <v>20</v>
      </c>
      <c r="J91" s="1">
        <f>J88*(EXP(-J89*1.96))</f>
        <v>0.81638583445768065</v>
      </c>
    </row>
    <row r="92" spans="1:10" x14ac:dyDescent="0.25">
      <c r="F92" s="1" t="s">
        <v>8</v>
      </c>
      <c r="G92" s="1">
        <f>G88*(EXP(-1.96*G90))</f>
        <v>0.42783776592784584</v>
      </c>
    </row>
    <row r="95" spans="1:10" x14ac:dyDescent="0.25">
      <c r="A95" t="s">
        <v>64</v>
      </c>
    </row>
    <row r="98" spans="1:10" x14ac:dyDescent="0.25">
      <c r="A98" s="1"/>
      <c r="B98" s="1" t="s">
        <v>1</v>
      </c>
      <c r="C98" s="1" t="s">
        <v>2</v>
      </c>
      <c r="D98" s="1" t="s">
        <v>5</v>
      </c>
    </row>
    <row r="99" spans="1:10" x14ac:dyDescent="0.25">
      <c r="A99" s="1" t="s">
        <v>65</v>
      </c>
      <c r="B99" s="1">
        <v>3</v>
      </c>
      <c r="C99" s="1">
        <v>21</v>
      </c>
      <c r="D99" s="1">
        <f>B99+C99</f>
        <v>24</v>
      </c>
      <c r="F99" s="1" t="s">
        <v>6</v>
      </c>
      <c r="G99" s="1">
        <f>(B99*C100)/(B100*C99)</f>
        <v>0.49107142857142855</v>
      </c>
      <c r="I99" s="1" t="s">
        <v>17</v>
      </c>
      <c r="J99" s="1">
        <f>(B99/D99)/(B100/D100)</f>
        <v>0.5546875</v>
      </c>
    </row>
    <row r="100" spans="1:10" x14ac:dyDescent="0.25">
      <c r="A100" s="1" t="s">
        <v>66</v>
      </c>
      <c r="B100" s="1">
        <v>16</v>
      </c>
      <c r="C100" s="1">
        <v>55</v>
      </c>
      <c r="D100" s="1">
        <f>B100+C100</f>
        <v>71</v>
      </c>
      <c r="F100" s="1" t="s">
        <v>9</v>
      </c>
      <c r="G100" s="1">
        <f>(1/B99)+(1/B100)+(1/C99)+(1/C100)</f>
        <v>0.46163419913419912</v>
      </c>
      <c r="I100" s="1" t="s">
        <v>18</v>
      </c>
      <c r="J100" s="1">
        <f>(1/B99)-(1/D99)+(1/B100)-(1/D100)</f>
        <v>0.34008215962441313</v>
      </c>
    </row>
    <row r="101" spans="1:10" x14ac:dyDescent="0.25">
      <c r="F101" s="1" t="s">
        <v>10</v>
      </c>
      <c r="G101" s="1">
        <f>SQRT(G100)</f>
        <v>0.67943667779580397</v>
      </c>
      <c r="I101" s="1" t="s">
        <v>19</v>
      </c>
      <c r="J101" s="1">
        <f>J99*(EXP(1.96*J100))</f>
        <v>1.0802696068835662</v>
      </c>
    </row>
    <row r="102" spans="1:10" x14ac:dyDescent="0.25">
      <c r="F102" s="1" t="s">
        <v>7</v>
      </c>
      <c r="G102" s="1">
        <f>G99*(EXP(1.96*G101))</f>
        <v>1.8599139113195344</v>
      </c>
      <c r="I102" s="1" t="s">
        <v>20</v>
      </c>
      <c r="J102" s="1">
        <f>J99*(EXP(-J100*1.96))</f>
        <v>0.28481614283665779</v>
      </c>
    </row>
    <row r="103" spans="1:10" x14ac:dyDescent="0.25">
      <c r="F103" s="1" t="s">
        <v>8</v>
      </c>
      <c r="G103" s="1">
        <f>G99*(EXP(-1.96*G101))</f>
        <v>0.12965715589927307</v>
      </c>
    </row>
    <row r="107" spans="1:10" x14ac:dyDescent="0.25">
      <c r="A107" t="s">
        <v>39</v>
      </c>
    </row>
    <row r="109" spans="1:10" x14ac:dyDescent="0.25">
      <c r="A109" s="1"/>
      <c r="B109" s="1" t="s">
        <v>1</v>
      </c>
      <c r="C109" s="1" t="s">
        <v>2</v>
      </c>
      <c r="D109" s="1" t="s">
        <v>5</v>
      </c>
    </row>
    <row r="110" spans="1:10" x14ac:dyDescent="0.25">
      <c r="A110" s="1" t="s">
        <v>40</v>
      </c>
      <c r="B110" s="1">
        <v>4</v>
      </c>
      <c r="C110" s="1">
        <v>10</v>
      </c>
      <c r="D110" s="1">
        <f>B110+C110</f>
        <v>14</v>
      </c>
      <c r="F110" s="1" t="s">
        <v>6</v>
      </c>
      <c r="G110" s="1">
        <f>(B110*C111)/(B111*C110)</f>
        <v>1.76</v>
      </c>
      <c r="I110" s="1" t="s">
        <v>17</v>
      </c>
      <c r="J110" s="1">
        <f>(B110/D110)/(B111/D111)</f>
        <v>1.5428571428571429</v>
      </c>
    </row>
    <row r="111" spans="1:10" x14ac:dyDescent="0.25">
      <c r="A111" s="1" t="s">
        <v>41</v>
      </c>
      <c r="B111" s="1">
        <v>15</v>
      </c>
      <c r="C111" s="1">
        <v>66</v>
      </c>
      <c r="D111" s="1">
        <f>B111+C111</f>
        <v>81</v>
      </c>
      <c r="F111" s="1" t="s">
        <v>9</v>
      </c>
      <c r="G111" s="1">
        <f>(1/B110)+(1/B111)+(1/C110)+(1/C111)</f>
        <v>0.43181818181818177</v>
      </c>
      <c r="I111" s="1" t="s">
        <v>18</v>
      </c>
      <c r="J111" s="1">
        <f>(1/B110)-(1/D110)+(1/B111)-(1/D111)</f>
        <v>0.23289241622574958</v>
      </c>
    </row>
    <row r="112" spans="1:10" x14ac:dyDescent="0.25">
      <c r="F112" s="1" t="s">
        <v>10</v>
      </c>
      <c r="G112" s="1">
        <f>SQRT(G111)</f>
        <v>0.65712874067277094</v>
      </c>
      <c r="I112" s="1" t="s">
        <v>19</v>
      </c>
      <c r="J112" s="1">
        <f>J110*(EXP(1.96*J111))</f>
        <v>2.4353856477102784</v>
      </c>
    </row>
    <row r="113" spans="1:10" x14ac:dyDescent="0.25">
      <c r="F113" s="1" t="s">
        <v>7</v>
      </c>
      <c r="G113" s="1">
        <f>G110*(EXP(1.96*G112))</f>
        <v>6.3807531614205129</v>
      </c>
      <c r="I113" s="1" t="s">
        <v>20</v>
      </c>
      <c r="J113" s="1">
        <f>J110*(EXP(-J111*1.96))</f>
        <v>0.97742555291123545</v>
      </c>
    </row>
    <row r="114" spans="1:10" x14ac:dyDescent="0.25">
      <c r="F114" s="1" t="s">
        <v>8</v>
      </c>
      <c r="G114" s="1">
        <f>G110*(EXP(-1.96*G112))</f>
        <v>0.48545993265008203</v>
      </c>
    </row>
    <row r="117" spans="1:10" x14ac:dyDescent="0.25">
      <c r="A117" t="s">
        <v>42</v>
      </c>
    </row>
    <row r="119" spans="1:10" x14ac:dyDescent="0.25">
      <c r="A119" s="1"/>
      <c r="B119" s="1" t="s">
        <v>1</v>
      </c>
      <c r="C119" s="1" t="s">
        <v>2</v>
      </c>
      <c r="D119" s="1" t="s">
        <v>5</v>
      </c>
    </row>
    <row r="120" spans="1:10" x14ac:dyDescent="0.25">
      <c r="A120" s="1" t="s">
        <v>43</v>
      </c>
      <c r="B120" s="1">
        <v>4</v>
      </c>
      <c r="C120" s="1">
        <v>19</v>
      </c>
      <c r="D120" s="1">
        <f>B120+C120</f>
        <v>23</v>
      </c>
      <c r="F120" s="1" t="s">
        <v>6</v>
      </c>
      <c r="G120" s="1">
        <f>(B120*C121)/(B121*C120)</f>
        <v>0.8</v>
      </c>
      <c r="I120" s="1" t="s">
        <v>17</v>
      </c>
      <c r="J120" s="1">
        <f>(B120/D120)/(B121/D121)</f>
        <v>0.83478260869565213</v>
      </c>
    </row>
    <row r="121" spans="1:10" x14ac:dyDescent="0.25">
      <c r="A121" s="1" t="s">
        <v>44</v>
      </c>
      <c r="B121" s="1">
        <v>15</v>
      </c>
      <c r="C121" s="1">
        <v>57</v>
      </c>
      <c r="D121" s="1">
        <f>B121+C121</f>
        <v>72</v>
      </c>
      <c r="F121" s="1" t="s">
        <v>9</v>
      </c>
      <c r="G121" s="1">
        <f>(1/B120)+(1/B121)+(1/C120)+(1/C121)</f>
        <v>0.38684210526315788</v>
      </c>
      <c r="I121" s="1" t="s">
        <v>18</v>
      </c>
      <c r="J121" s="1">
        <f>(1/B120)-(1/D120)+(1/B121)-(1/D121)</f>
        <v>0.25929951690821257</v>
      </c>
    </row>
    <row r="122" spans="1:10" x14ac:dyDescent="0.25">
      <c r="F122" s="1" t="s">
        <v>10</v>
      </c>
      <c r="G122" s="1">
        <f>SQRT(G121)</f>
        <v>0.6219663216470469</v>
      </c>
      <c r="I122" s="1" t="s">
        <v>19</v>
      </c>
      <c r="J122" s="1">
        <f>J120*(EXP(1.96*J121))</f>
        <v>1.3876936385894245</v>
      </c>
    </row>
    <row r="123" spans="1:10" x14ac:dyDescent="0.25">
      <c r="F123" s="1" t="s">
        <v>7</v>
      </c>
      <c r="G123" s="1">
        <f>G120*(EXP(1.96*G122))</f>
        <v>2.7071879494247817</v>
      </c>
      <c r="I123" s="1" t="s">
        <v>20</v>
      </c>
      <c r="J123" s="1">
        <f>J120*(EXP(-J121*1.96))</f>
        <v>0.50217280270094111</v>
      </c>
    </row>
    <row r="124" spans="1:10" x14ac:dyDescent="0.25">
      <c r="F124" s="1" t="s">
        <v>8</v>
      </c>
      <c r="G124" s="1">
        <f>G120*(EXP(-1.96*G122))</f>
        <v>0.23640767170819676</v>
      </c>
    </row>
    <row r="128" spans="1:10" x14ac:dyDescent="0.25">
      <c r="A128" t="s">
        <v>45</v>
      </c>
    </row>
    <row r="130" spans="1:10" x14ac:dyDescent="0.25">
      <c r="A130" s="1"/>
      <c r="B130" s="1" t="s">
        <v>1</v>
      </c>
      <c r="C130" s="1" t="s">
        <v>2</v>
      </c>
      <c r="D130" s="1" t="s">
        <v>5</v>
      </c>
    </row>
    <row r="131" spans="1:10" x14ac:dyDescent="0.25">
      <c r="A131" s="1" t="s">
        <v>46</v>
      </c>
      <c r="B131" s="1">
        <v>2</v>
      </c>
      <c r="C131" s="1">
        <v>22</v>
      </c>
      <c r="D131" s="1">
        <f>B131+C131</f>
        <v>24</v>
      </c>
      <c r="F131" s="1" t="s">
        <v>6</v>
      </c>
      <c r="G131" s="1">
        <f>(B131*C132)/(B132*C131)</f>
        <v>0.28877005347593582</v>
      </c>
      <c r="I131" s="1" t="s">
        <v>17</v>
      </c>
      <c r="J131" s="1">
        <f>(B131/D131)/(B132/D132)</f>
        <v>0.34803921568627449</v>
      </c>
    </row>
    <row r="132" spans="1:10" x14ac:dyDescent="0.25">
      <c r="A132" s="1" t="s">
        <v>47</v>
      </c>
      <c r="B132" s="1">
        <v>17</v>
      </c>
      <c r="C132" s="1">
        <v>54</v>
      </c>
      <c r="D132" s="1">
        <f>B132+C132</f>
        <v>71</v>
      </c>
      <c r="F132" s="1" t="s">
        <v>9</v>
      </c>
      <c r="G132" s="1">
        <f>(1/B131)+(1/B132)+(1/C131)+(1/C132)</f>
        <v>0.62279659338482862</v>
      </c>
      <c r="I132" s="1" t="s">
        <v>18</v>
      </c>
      <c r="J132" s="1">
        <f>(1/B131)-(1/D131)+(1/B132)-(1/D132)</f>
        <v>0.50307235570284448</v>
      </c>
    </row>
    <row r="133" spans="1:10" x14ac:dyDescent="0.25">
      <c r="F133" s="1" t="s">
        <v>10</v>
      </c>
      <c r="G133" s="1">
        <f>SQRT(G132)</f>
        <v>0.78917462794037452</v>
      </c>
      <c r="I133" s="1" t="s">
        <v>19</v>
      </c>
      <c r="J133" s="1">
        <f>J131*(EXP(1.96*J132))</f>
        <v>0.93293635152045484</v>
      </c>
    </row>
    <row r="134" spans="1:10" x14ac:dyDescent="0.25">
      <c r="F134" s="1" t="s">
        <v>7</v>
      </c>
      <c r="G134" s="1">
        <f>G131*(EXP(1.96*G133))</f>
        <v>1.3561607103772439</v>
      </c>
      <c r="I134" s="1" t="s">
        <v>20</v>
      </c>
      <c r="J134" s="1">
        <f>J131*(EXP(-J132*1.96))</f>
        <v>0.12983875637186088</v>
      </c>
    </row>
    <row r="135" spans="1:10" x14ac:dyDescent="0.25">
      <c r="F135" s="1" t="s">
        <v>8</v>
      </c>
      <c r="G135" s="1">
        <f>G131*(EXP(-1.96*G133))</f>
        <v>6.1488393776943082E-2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19DF-6482-42EB-A2E5-5FC910BB7D08}">
  <dimension ref="A1:E14"/>
  <sheetViews>
    <sheetView zoomScale="140" zoomScaleNormal="140" workbookViewId="0">
      <selection activeCell="C11" sqref="C11"/>
    </sheetView>
  </sheetViews>
  <sheetFormatPr baseColWidth="10" defaultRowHeight="15" x14ac:dyDescent="0.25"/>
  <cols>
    <col min="1" max="1" width="21.140625" customWidth="1"/>
    <col min="3" max="3" width="12.42578125" customWidth="1"/>
  </cols>
  <sheetData>
    <row r="1" spans="1:5" x14ac:dyDescent="0.25">
      <c r="A1" s="1" t="s">
        <v>48</v>
      </c>
      <c r="B1" s="1" t="s">
        <v>50</v>
      </c>
      <c r="C1" s="1" t="s">
        <v>49</v>
      </c>
    </row>
    <row r="2" spans="1:5" x14ac:dyDescent="0.25">
      <c r="A2" s="1" t="s">
        <v>0</v>
      </c>
      <c r="B2" s="1">
        <v>1.1000000000000001</v>
      </c>
      <c r="C2" s="1" t="s">
        <v>67</v>
      </c>
      <c r="E2" t="s">
        <v>56</v>
      </c>
    </row>
    <row r="3" spans="1:5" x14ac:dyDescent="0.25">
      <c r="A3" s="1" t="s">
        <v>11</v>
      </c>
      <c r="B3" s="1">
        <v>1.08</v>
      </c>
      <c r="C3" s="1" t="s">
        <v>68</v>
      </c>
      <c r="E3" t="s">
        <v>56</v>
      </c>
    </row>
    <row r="4" spans="1:5" x14ac:dyDescent="0.25">
      <c r="A4" s="1" t="s">
        <v>14</v>
      </c>
      <c r="B4" s="1">
        <v>0.45</v>
      </c>
      <c r="C4" s="1" t="s">
        <v>69</v>
      </c>
      <c r="E4" t="s">
        <v>56</v>
      </c>
    </row>
    <row r="5" spans="1:5" x14ac:dyDescent="0.25">
      <c r="A5" s="1" t="s">
        <v>21</v>
      </c>
      <c r="B5" s="1">
        <v>0.13</v>
      </c>
      <c r="C5" s="1" t="s">
        <v>70</v>
      </c>
      <c r="E5" t="s">
        <v>55</v>
      </c>
    </row>
    <row r="6" spans="1:5" x14ac:dyDescent="0.25">
      <c r="A6" s="1" t="s">
        <v>51</v>
      </c>
      <c r="B6" s="1">
        <v>30</v>
      </c>
      <c r="C6" s="1" t="s">
        <v>71</v>
      </c>
      <c r="E6" t="s">
        <v>72</v>
      </c>
    </row>
    <row r="7" spans="1:5" x14ac:dyDescent="0.25">
      <c r="A7" s="1" t="s">
        <v>27</v>
      </c>
      <c r="B7" s="1">
        <v>1.1200000000000001</v>
      </c>
      <c r="C7" s="1" t="s">
        <v>110</v>
      </c>
      <c r="E7" t="s">
        <v>56</v>
      </c>
    </row>
    <row r="8" spans="1:5" x14ac:dyDescent="0.25">
      <c r="A8" s="1" t="s">
        <v>30</v>
      </c>
      <c r="B8" s="1">
        <v>1.1399999999999999</v>
      </c>
      <c r="C8" s="1" t="s">
        <v>111</v>
      </c>
      <c r="E8" t="s">
        <v>56</v>
      </c>
    </row>
    <row r="9" spans="1:5" x14ac:dyDescent="0.25">
      <c r="A9" s="1" t="s">
        <v>52</v>
      </c>
      <c r="B9" s="1">
        <v>0.43</v>
      </c>
      <c r="C9" s="1" t="s">
        <v>73</v>
      </c>
      <c r="E9" t="s">
        <v>56</v>
      </c>
    </row>
    <row r="10" spans="1:5" x14ac:dyDescent="0.25">
      <c r="A10" s="1" t="s">
        <v>36</v>
      </c>
      <c r="B10" s="1">
        <v>0.4</v>
      </c>
      <c r="C10" s="1" t="s">
        <v>74</v>
      </c>
      <c r="E10" t="s">
        <v>56</v>
      </c>
    </row>
    <row r="11" spans="1:5" x14ac:dyDescent="0.25">
      <c r="A11" s="1" t="s">
        <v>64</v>
      </c>
      <c r="B11" s="1">
        <v>0.27</v>
      </c>
      <c r="C11" s="1" t="s">
        <v>112</v>
      </c>
      <c r="E11" t="s">
        <v>56</v>
      </c>
    </row>
    <row r="12" spans="1:5" x14ac:dyDescent="0.25">
      <c r="A12" s="2" t="s">
        <v>39</v>
      </c>
      <c r="B12" s="1">
        <v>2.64</v>
      </c>
      <c r="C12" s="1" t="s">
        <v>75</v>
      </c>
      <c r="E12" t="s">
        <v>56</v>
      </c>
    </row>
    <row r="13" spans="1:5" x14ac:dyDescent="0.25">
      <c r="A13" s="2" t="s">
        <v>42</v>
      </c>
      <c r="B13" s="1">
        <v>0.5</v>
      </c>
      <c r="C13" s="1" t="s">
        <v>76</v>
      </c>
      <c r="E13" t="s">
        <v>56</v>
      </c>
    </row>
    <row r="14" spans="1:5" x14ac:dyDescent="0.25">
      <c r="A14" s="2" t="s">
        <v>45</v>
      </c>
      <c r="B14" s="1">
        <v>0.12</v>
      </c>
      <c r="C14" s="1" t="s">
        <v>77</v>
      </c>
      <c r="E1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D317-9832-4BAC-AA70-9E2FFC52FF9D}">
  <dimension ref="A1:J135"/>
  <sheetViews>
    <sheetView zoomScale="130" zoomScaleNormal="130" workbookViewId="0">
      <selection activeCell="C100" sqref="C100"/>
    </sheetView>
  </sheetViews>
  <sheetFormatPr baseColWidth="10" defaultRowHeight="15" x14ac:dyDescent="0.25"/>
  <sheetData>
    <row r="1" spans="1:10" x14ac:dyDescent="0.25">
      <c r="A1" t="s">
        <v>0</v>
      </c>
    </row>
    <row r="3" spans="1:10" x14ac:dyDescent="0.25">
      <c r="A3" s="1"/>
      <c r="B3" s="1" t="s">
        <v>57</v>
      </c>
      <c r="C3" s="1" t="s">
        <v>58</v>
      </c>
      <c r="D3" s="1" t="s">
        <v>5</v>
      </c>
    </row>
    <row r="4" spans="1:10" x14ac:dyDescent="0.25">
      <c r="A4" s="1" t="s">
        <v>3</v>
      </c>
      <c r="B4" s="1">
        <v>3</v>
      </c>
      <c r="C4" s="1">
        <v>10</v>
      </c>
      <c r="D4" s="1">
        <f>B4+C4</f>
        <v>13</v>
      </c>
      <c r="F4" s="1" t="s">
        <v>6</v>
      </c>
      <c r="G4" s="1">
        <f>(B4*C5)/(B5*C4)</f>
        <v>1.1000000000000001</v>
      </c>
      <c r="I4" s="1" t="s">
        <v>17</v>
      </c>
      <c r="J4" s="1">
        <f>(B4/D4)/(B5/D5)</f>
        <v>1.0769230769230771</v>
      </c>
    </row>
    <row r="5" spans="1:10" x14ac:dyDescent="0.25">
      <c r="A5" s="1" t="s">
        <v>4</v>
      </c>
      <c r="B5" s="1">
        <v>18</v>
      </c>
      <c r="C5" s="1">
        <v>66</v>
      </c>
      <c r="D5" s="1">
        <f>B5+C5</f>
        <v>84</v>
      </c>
      <c r="F5" s="1" t="s">
        <v>9</v>
      </c>
      <c r="G5" s="1">
        <f>(1/B4)+(1/B5)+(1/C4)+(1/C5)</f>
        <v>0.50404040404040396</v>
      </c>
      <c r="I5" s="1" t="s">
        <v>18</v>
      </c>
      <c r="J5" s="1">
        <f>(1/B4)-(1/D4)+(1/B5)-(1/D5)</f>
        <v>0.30006105006105005</v>
      </c>
    </row>
    <row r="6" spans="1:10" x14ac:dyDescent="0.25">
      <c r="F6" s="1" t="s">
        <v>10</v>
      </c>
      <c r="G6" s="1">
        <f>SQRT(G5)</f>
        <v>0.70995802977387612</v>
      </c>
      <c r="I6" s="1" t="s">
        <v>19</v>
      </c>
      <c r="J6" s="1">
        <f>J4*(EXP(1.96*J5))</f>
        <v>1.9391071404908897</v>
      </c>
    </row>
    <row r="7" spans="1:10" x14ac:dyDescent="0.25">
      <c r="F7" s="1" t="s">
        <v>7</v>
      </c>
      <c r="G7" s="1">
        <f>G4*(EXP(1.96*G6))</f>
        <v>4.4230429885619342</v>
      </c>
      <c r="I7" s="1" t="s">
        <v>20</v>
      </c>
      <c r="J7" s="1">
        <f>J4*(EXP(-J5*1.96))</f>
        <v>0.59809140474614053</v>
      </c>
    </row>
    <row r="8" spans="1:10" x14ac:dyDescent="0.25">
      <c r="F8" s="1" t="s">
        <v>8</v>
      </c>
      <c r="G8" s="1">
        <f>G4*(EXP(-1.96*G6))</f>
        <v>0.27356731624112202</v>
      </c>
    </row>
    <row r="11" spans="1:10" x14ac:dyDescent="0.25">
      <c r="A11" t="s">
        <v>11</v>
      </c>
    </row>
    <row r="13" spans="1:10" x14ac:dyDescent="0.25">
      <c r="A13" s="1"/>
      <c r="B13" s="1" t="s">
        <v>57</v>
      </c>
      <c r="C13" s="1" t="s">
        <v>58</v>
      </c>
      <c r="D13" s="1" t="s">
        <v>5</v>
      </c>
    </row>
    <row r="14" spans="1:10" x14ac:dyDescent="0.25">
      <c r="A14" s="1" t="s">
        <v>12</v>
      </c>
      <c r="B14" s="1">
        <v>7</v>
      </c>
      <c r="C14" s="1">
        <v>24</v>
      </c>
      <c r="D14" s="1">
        <f>B14+C14</f>
        <v>31</v>
      </c>
      <c r="F14" s="1" t="s">
        <v>6</v>
      </c>
      <c r="G14" s="1">
        <f>(B14*C15)/(B15*C14)</f>
        <v>1.0833333333333333</v>
      </c>
      <c r="I14" s="1" t="s">
        <v>17</v>
      </c>
      <c r="J14" s="1">
        <f>(B14/D14)/(B15/D15)</f>
        <v>1.064516129032258</v>
      </c>
    </row>
    <row r="15" spans="1:10" x14ac:dyDescent="0.25">
      <c r="A15" s="1" t="s">
        <v>13</v>
      </c>
      <c r="B15" s="1">
        <v>14</v>
      </c>
      <c r="C15" s="1">
        <v>52</v>
      </c>
      <c r="D15" s="1">
        <f>B15+C15</f>
        <v>66</v>
      </c>
      <c r="F15" s="1" t="s">
        <v>9</v>
      </c>
      <c r="G15" s="1">
        <f>(1/B14)+(1/B15)+(1/C14)+(1/C15)</f>
        <v>0.27518315018315015</v>
      </c>
      <c r="I15" s="1" t="s">
        <v>18</v>
      </c>
      <c r="J15" s="1">
        <f>(1/B14)-(1/D14)+(1/B15)-(1/D15)</f>
        <v>0.1668761346180701</v>
      </c>
    </row>
    <row r="16" spans="1:10" x14ac:dyDescent="0.25">
      <c r="F16" s="1" t="s">
        <v>10</v>
      </c>
      <c r="G16" s="1">
        <f>SQRT(G15)</f>
        <v>0.52457902186720173</v>
      </c>
      <c r="I16" s="1" t="s">
        <v>19</v>
      </c>
      <c r="J16" s="1">
        <f>J14*(EXP(1.96*J15))</f>
        <v>1.4763865480774965</v>
      </c>
    </row>
    <row r="17" spans="1:10" x14ac:dyDescent="0.25">
      <c r="F17" s="1" t="s">
        <v>7</v>
      </c>
      <c r="G17" s="1">
        <f>G14*(EXP(1.96*G16))</f>
        <v>3.0289547424987195</v>
      </c>
      <c r="I17" s="1" t="s">
        <v>20</v>
      </c>
      <c r="J17" s="1">
        <f>J14*(EXP(-J15*1.96))</f>
        <v>0.76754599968784121</v>
      </c>
    </row>
    <row r="18" spans="1:10" x14ac:dyDescent="0.25">
      <c r="F18" s="1" t="s">
        <v>8</v>
      </c>
      <c r="G18" s="1">
        <f>G14*(EXP(-1.96*G16))</f>
        <v>0.38746406298000574</v>
      </c>
    </row>
    <row r="21" spans="1:10" x14ac:dyDescent="0.25">
      <c r="A21" t="s">
        <v>14</v>
      </c>
    </row>
    <row r="23" spans="1:10" x14ac:dyDescent="0.25">
      <c r="A23" s="1"/>
      <c r="B23" s="1" t="s">
        <v>57</v>
      </c>
      <c r="C23" s="1" t="s">
        <v>58</v>
      </c>
      <c r="D23" s="1" t="s">
        <v>5</v>
      </c>
    </row>
    <row r="24" spans="1:10" x14ac:dyDescent="0.25">
      <c r="A24" s="1" t="s">
        <v>15</v>
      </c>
      <c r="B24" s="1">
        <v>5</v>
      </c>
      <c r="C24" s="1">
        <v>31</v>
      </c>
      <c r="D24" s="1">
        <f>B24+C24</f>
        <v>36</v>
      </c>
      <c r="F24" s="1" t="s">
        <v>6</v>
      </c>
      <c r="G24" s="1">
        <f>(B24*C25)/(B25*C24)</f>
        <v>0.4536290322580645</v>
      </c>
      <c r="I24" s="1" t="s">
        <v>17</v>
      </c>
      <c r="J24" s="1">
        <f>(B24/D24)/(B25/D25)</f>
        <v>0.52951388888888884</v>
      </c>
    </row>
    <row r="25" spans="1:10" x14ac:dyDescent="0.25">
      <c r="A25" s="1" t="s">
        <v>16</v>
      </c>
      <c r="B25" s="1">
        <v>16</v>
      </c>
      <c r="C25" s="1">
        <v>45</v>
      </c>
      <c r="D25" s="1">
        <f>B25+C25</f>
        <v>61</v>
      </c>
      <c r="F25" s="1" t="s">
        <v>9</v>
      </c>
      <c r="G25" s="1">
        <f>(1/B24)+(1/B25)+(1/C24)+(1/C25)</f>
        <v>0.31698028673835127</v>
      </c>
      <c r="I25" s="1" t="s">
        <v>18</v>
      </c>
      <c r="J25" s="1">
        <f>(1/B24)-(1/D24)+(1/B25)-(1/D25)</f>
        <v>0.21832877959927141</v>
      </c>
    </row>
    <row r="26" spans="1:10" x14ac:dyDescent="0.25">
      <c r="F26" s="1" t="s">
        <v>10</v>
      </c>
      <c r="G26" s="1">
        <f>SQRT(G25)</f>
        <v>0.56301002365708486</v>
      </c>
      <c r="I26" s="1" t="s">
        <v>19</v>
      </c>
      <c r="J26" s="1">
        <f>J24*(EXP(1.96*J25))</f>
        <v>0.81231143145756457</v>
      </c>
    </row>
    <row r="27" spans="1:10" x14ac:dyDescent="0.25">
      <c r="F27" s="1" t="s">
        <v>7</v>
      </c>
      <c r="G27" s="1">
        <f>G24*(EXP(1.96*G26))</f>
        <v>1.3675545185711226</v>
      </c>
      <c r="I27" s="1" t="s">
        <v>20</v>
      </c>
      <c r="J27" s="1">
        <f>J24*(EXP(-J25*1.96))</f>
        <v>0.34516928811789338</v>
      </c>
    </row>
    <row r="28" spans="1:10" x14ac:dyDescent="0.25">
      <c r="F28" s="1" t="s">
        <v>8</v>
      </c>
      <c r="G28" s="1">
        <f>G24*(EXP(-1.96*G26))</f>
        <v>0.15047246461690961</v>
      </c>
    </row>
    <row r="32" spans="1:10" x14ac:dyDescent="0.25">
      <c r="A32" t="s">
        <v>21</v>
      </c>
    </row>
    <row r="34" spans="1:10" x14ac:dyDescent="0.25">
      <c r="A34" s="1"/>
      <c r="B34" s="1" t="s">
        <v>57</v>
      </c>
      <c r="C34" s="1" t="s">
        <v>58</v>
      </c>
      <c r="D34" s="1" t="s">
        <v>5</v>
      </c>
    </row>
    <row r="35" spans="1:10" x14ac:dyDescent="0.25">
      <c r="A35" s="1" t="s">
        <v>22</v>
      </c>
      <c r="B35" s="1">
        <v>4</v>
      </c>
      <c r="C35" s="1">
        <v>48</v>
      </c>
      <c r="D35" s="1">
        <f>B35+C35</f>
        <v>52</v>
      </c>
      <c r="F35" s="1" t="s">
        <v>6</v>
      </c>
      <c r="G35" s="1">
        <f>(B35*C36)/(B36*C35)</f>
        <v>0.13725490196078433</v>
      </c>
      <c r="I35" s="1" t="s">
        <v>17</v>
      </c>
      <c r="J35" s="1">
        <f>(B35/D35)/(B36/D36)</f>
        <v>0.20361990950226247</v>
      </c>
    </row>
    <row r="36" spans="1:10" x14ac:dyDescent="0.25">
      <c r="A36" s="1" t="s">
        <v>23</v>
      </c>
      <c r="B36" s="1">
        <v>17</v>
      </c>
      <c r="C36" s="1">
        <v>28</v>
      </c>
      <c r="D36" s="1">
        <f>B36+C36</f>
        <v>45</v>
      </c>
      <c r="F36" s="1" t="s">
        <v>9</v>
      </c>
      <c r="G36" s="1">
        <f>(1/B35)+(1/B36)+(1/C35)+(1/C36)</f>
        <v>0.36537114845938373</v>
      </c>
      <c r="I36" s="1" t="s">
        <v>18</v>
      </c>
      <c r="J36" s="1">
        <f>(1/B35)-(1/D35)+(1/B36)-(1/D36)</f>
        <v>0.2673705379587733</v>
      </c>
    </row>
    <row r="37" spans="1:10" x14ac:dyDescent="0.25">
      <c r="F37" s="1" t="s">
        <v>10</v>
      </c>
      <c r="G37" s="1">
        <f>SQRT(G36)</f>
        <v>0.60445938528521814</v>
      </c>
      <c r="I37" s="1" t="s">
        <v>19</v>
      </c>
      <c r="J37" s="1">
        <f>J35*(EXP(1.96*J36))</f>
        <v>0.34388294442584005</v>
      </c>
    </row>
    <row r="38" spans="1:10" x14ac:dyDescent="0.25">
      <c r="F38" s="1" t="s">
        <v>7</v>
      </c>
      <c r="G38" s="1">
        <f>G35*(EXP(1.96*G37))</f>
        <v>0.44880127291693839</v>
      </c>
      <c r="I38" s="1" t="s">
        <v>20</v>
      </c>
      <c r="J38" s="1">
        <f>J35*(EXP(-J36*1.96))</f>
        <v>0.12056738555305359</v>
      </c>
    </row>
    <row r="39" spans="1:10" x14ac:dyDescent="0.25">
      <c r="F39" s="1" t="s">
        <v>8</v>
      </c>
      <c r="G39" s="1">
        <f>G35*(EXP(-1.96*G37))</f>
        <v>4.1976057665395972E-2</v>
      </c>
    </row>
    <row r="42" spans="1:10" x14ac:dyDescent="0.25">
      <c r="A42" t="s">
        <v>24</v>
      </c>
    </row>
    <row r="44" spans="1:10" x14ac:dyDescent="0.25">
      <c r="A44" s="1"/>
      <c r="B44" s="1" t="s">
        <v>57</v>
      </c>
      <c r="C44" s="1" t="s">
        <v>58</v>
      </c>
      <c r="D44" s="1" t="s">
        <v>5</v>
      </c>
    </row>
    <row r="45" spans="1:10" x14ac:dyDescent="0.25">
      <c r="A45" s="1" t="s">
        <v>25</v>
      </c>
      <c r="B45" s="1">
        <v>6</v>
      </c>
      <c r="C45" s="1">
        <v>1</v>
      </c>
      <c r="D45" s="1">
        <f>B45+C45</f>
        <v>7</v>
      </c>
      <c r="F45" s="1" t="s">
        <v>6</v>
      </c>
      <c r="G45" s="1">
        <f>(B45*C46)/(B46*C45)</f>
        <v>30</v>
      </c>
      <c r="I45" s="1" t="s">
        <v>17</v>
      </c>
      <c r="J45" s="1">
        <f>(B45/D45)/(B46/D46)</f>
        <v>5.1428571428571432</v>
      </c>
    </row>
    <row r="46" spans="1:10" x14ac:dyDescent="0.25">
      <c r="A46" s="1" t="s">
        <v>26</v>
      </c>
      <c r="B46" s="1">
        <v>15</v>
      </c>
      <c r="C46" s="1">
        <v>75</v>
      </c>
      <c r="D46" s="1">
        <f>B46+C46</f>
        <v>90</v>
      </c>
      <c r="F46" s="1" t="s">
        <v>9</v>
      </c>
      <c r="G46" s="1">
        <f>(1/B45)+(1/B46)+(1/C45)+(1/C46)</f>
        <v>1.2466666666666668</v>
      </c>
      <c r="I46" s="1" t="s">
        <v>18</v>
      </c>
      <c r="J46" s="1">
        <f>(1/B45)-(1/D45)+(1/B46)-(1/D46)</f>
        <v>7.9365079365079361E-2</v>
      </c>
    </row>
    <row r="47" spans="1:10" x14ac:dyDescent="0.25">
      <c r="F47" s="1" t="s">
        <v>10</v>
      </c>
      <c r="G47" s="1">
        <f>SQRT(G46)</f>
        <v>1.1165422816296151</v>
      </c>
      <c r="I47" s="1" t="s">
        <v>19</v>
      </c>
      <c r="J47" s="1">
        <f>J45*(EXP(1.96*J46))</f>
        <v>6.0084351781709637</v>
      </c>
    </row>
    <row r="48" spans="1:10" x14ac:dyDescent="0.25">
      <c r="F48" s="1" t="s">
        <v>7</v>
      </c>
      <c r="G48" s="1">
        <f>G45*(EXP(1.96*G47))</f>
        <v>267.63396739322627</v>
      </c>
      <c r="I48" s="1" t="s">
        <v>20</v>
      </c>
      <c r="J48" s="1">
        <f>J45*(EXP(-J46*1.96))</f>
        <v>4.401974691834508</v>
      </c>
    </row>
    <row r="49" spans="1:10" x14ac:dyDescent="0.25">
      <c r="F49" s="1" t="s">
        <v>8</v>
      </c>
      <c r="G49" s="1">
        <f>G45*(EXP(-1.96*G47))</f>
        <v>3.3628018474861903</v>
      </c>
    </row>
    <row r="53" spans="1:10" x14ac:dyDescent="0.25">
      <c r="A53" t="s">
        <v>27</v>
      </c>
    </row>
    <row r="55" spans="1:10" x14ac:dyDescent="0.25">
      <c r="A55" s="1"/>
      <c r="B55" s="1" t="s">
        <v>57</v>
      </c>
      <c r="C55" s="1" t="s">
        <v>58</v>
      </c>
      <c r="D55" s="1" t="s">
        <v>5</v>
      </c>
    </row>
    <row r="56" spans="1:10" x14ac:dyDescent="0.25">
      <c r="A56" s="1" t="s">
        <v>28</v>
      </c>
      <c r="B56" s="1">
        <v>6</v>
      </c>
      <c r="C56" s="1">
        <v>20</v>
      </c>
      <c r="D56" s="1">
        <f>B56+C56</f>
        <v>26</v>
      </c>
      <c r="F56" s="1" t="s">
        <v>6</v>
      </c>
      <c r="G56" s="1">
        <f>(B56*C57)/(B57*C56)</f>
        <v>1.1200000000000001</v>
      </c>
      <c r="I56" s="1" t="s">
        <v>17</v>
      </c>
      <c r="J56" s="1">
        <f>(B56/D56)/(B57/D57)</f>
        <v>1.0923076923076924</v>
      </c>
    </row>
    <row r="57" spans="1:10" x14ac:dyDescent="0.25">
      <c r="A57" s="1" t="s">
        <v>29</v>
      </c>
      <c r="B57" s="1">
        <v>15</v>
      </c>
      <c r="C57" s="1">
        <v>56</v>
      </c>
      <c r="D57" s="1">
        <f>B57+C57</f>
        <v>71</v>
      </c>
      <c r="F57" s="1" t="s">
        <v>9</v>
      </c>
      <c r="G57" s="1">
        <f>(1/B56)+(1/B57)+(1/C56)+(1/C57)</f>
        <v>0.30119047619047618</v>
      </c>
      <c r="I57" s="1" t="s">
        <v>18</v>
      </c>
      <c r="J57" s="1">
        <f>(1/B56)-(1/D56)+(1/B57)-(1/D57)</f>
        <v>0.18078728782954132</v>
      </c>
    </row>
    <row r="58" spans="1:10" x14ac:dyDescent="0.25">
      <c r="F58" s="1" t="s">
        <v>10</v>
      </c>
      <c r="G58" s="1">
        <f>SQRT(G57)</f>
        <v>0.54880823261907818</v>
      </c>
      <c r="I58" s="1" t="s">
        <v>19</v>
      </c>
      <c r="J58" s="1">
        <f>J56*(EXP(1.96*J57))</f>
        <v>1.5568050733734546</v>
      </c>
    </row>
    <row r="59" spans="1:10" x14ac:dyDescent="0.25">
      <c r="F59" s="1" t="s">
        <v>7</v>
      </c>
      <c r="G59" s="1">
        <f>G56*(EXP(1.96*G58))</f>
        <v>3.2837721956728294</v>
      </c>
      <c r="I59" s="1" t="s">
        <v>20</v>
      </c>
      <c r="J59" s="1">
        <f>J56*(EXP(-J57*1.96))</f>
        <v>0.76640044092940895</v>
      </c>
    </row>
    <row r="60" spans="1:10" x14ac:dyDescent="0.25">
      <c r="F60" s="1" t="s">
        <v>8</v>
      </c>
      <c r="G60" s="1">
        <f>G56*(EXP(-1.96*G58))</f>
        <v>0.3819997019443</v>
      </c>
    </row>
    <row r="64" spans="1:10" x14ac:dyDescent="0.25">
      <c r="A64" t="s">
        <v>30</v>
      </c>
    </row>
    <row r="66" spans="1:10" x14ac:dyDescent="0.25">
      <c r="A66" s="1"/>
      <c r="B66" s="1" t="s">
        <v>57</v>
      </c>
      <c r="C66" s="1" t="s">
        <v>58</v>
      </c>
      <c r="D66" s="1" t="s">
        <v>5</v>
      </c>
    </row>
    <row r="67" spans="1:10" x14ac:dyDescent="0.25">
      <c r="A67" s="1" t="s">
        <v>31</v>
      </c>
      <c r="B67" s="1">
        <v>4</v>
      </c>
      <c r="C67" s="1">
        <v>13</v>
      </c>
      <c r="D67" s="1">
        <f>B67+C67</f>
        <v>17</v>
      </c>
      <c r="F67" s="1" t="s">
        <v>6</v>
      </c>
      <c r="G67" s="1">
        <f>(B67*C68)/(B68*C67)</f>
        <v>1.1402714932126696</v>
      </c>
      <c r="I67" s="1" t="s">
        <v>17</v>
      </c>
      <c r="J67" s="1">
        <f>(B67/D67)/(B68/D68)</f>
        <v>1.1072664359861593</v>
      </c>
    </row>
    <row r="68" spans="1:10" x14ac:dyDescent="0.25">
      <c r="A68" s="1" t="s">
        <v>32</v>
      </c>
      <c r="B68" s="1">
        <v>17</v>
      </c>
      <c r="C68" s="1">
        <v>63</v>
      </c>
      <c r="D68" s="1">
        <f>B68+C68</f>
        <v>80</v>
      </c>
      <c r="F68" s="1" t="s">
        <v>9</v>
      </c>
      <c r="G68" s="1">
        <f>(1/B67)+(1/B68)+(1/C67)+(1/C68)</f>
        <v>0.40161962220785752</v>
      </c>
      <c r="I68" s="1" t="s">
        <v>18</v>
      </c>
      <c r="J68" s="1">
        <f>(1/B67)-(1/D67)+(1/B68)-(1/D68)</f>
        <v>0.23749999999999999</v>
      </c>
    </row>
    <row r="69" spans="1:10" x14ac:dyDescent="0.25">
      <c r="F69" s="1" t="s">
        <v>10</v>
      </c>
      <c r="G69" s="1">
        <f>SQRT(G68)</f>
        <v>0.63373466230580877</v>
      </c>
      <c r="I69" s="1" t="s">
        <v>19</v>
      </c>
      <c r="J69" s="1">
        <f>J67*(EXP(1.96*J68))</f>
        <v>1.7636654892916146</v>
      </c>
    </row>
    <row r="70" spans="1:10" x14ac:dyDescent="0.25">
      <c r="F70" s="1" t="s">
        <v>7</v>
      </c>
      <c r="G70" s="1">
        <f>G67*(EXP(1.96*G69))</f>
        <v>3.9486996576238313</v>
      </c>
      <c r="I70" s="1" t="s">
        <v>20</v>
      </c>
      <c r="J70" s="1">
        <f>J67*(EXP(-J68*1.96))</f>
        <v>0.69516524970613114</v>
      </c>
    </row>
    <row r="71" spans="1:10" x14ac:dyDescent="0.25">
      <c r="F71" s="1" t="s">
        <v>8</v>
      </c>
      <c r="G71" s="1">
        <f>G67*(EXP(-1.96*G69))</f>
        <v>0.32927778533955931</v>
      </c>
    </row>
    <row r="75" spans="1:10" x14ac:dyDescent="0.25">
      <c r="A75" t="s">
        <v>33</v>
      </c>
    </row>
    <row r="77" spans="1:10" x14ac:dyDescent="0.25">
      <c r="A77" s="1"/>
      <c r="B77" s="1" t="s">
        <v>57</v>
      </c>
      <c r="C77" s="1" t="s">
        <v>58</v>
      </c>
      <c r="D77" s="1" t="s">
        <v>5</v>
      </c>
    </row>
    <row r="78" spans="1:10" x14ac:dyDescent="0.25">
      <c r="A78" s="1" t="s">
        <v>34</v>
      </c>
      <c r="B78" s="1">
        <v>3</v>
      </c>
      <c r="C78" s="1">
        <v>21</v>
      </c>
      <c r="D78" s="1">
        <f>B78+C78</f>
        <v>24</v>
      </c>
      <c r="F78" s="1" t="s">
        <v>6</v>
      </c>
      <c r="G78" s="1">
        <f>(B78*C79)/(B79*C78)</f>
        <v>0.43650793650793651</v>
      </c>
      <c r="I78" s="1" t="s">
        <v>17</v>
      </c>
      <c r="J78" s="1">
        <f>(B78/D78)/(B79/D79)</f>
        <v>0.50694444444444442</v>
      </c>
    </row>
    <row r="79" spans="1:10" x14ac:dyDescent="0.25">
      <c r="A79" s="1" t="s">
        <v>35</v>
      </c>
      <c r="B79" s="1">
        <v>18</v>
      </c>
      <c r="C79" s="1">
        <v>55</v>
      </c>
      <c r="D79" s="1">
        <f>B79+C79</f>
        <v>73</v>
      </c>
      <c r="F79" s="1" t="s">
        <v>9</v>
      </c>
      <c r="G79" s="1">
        <f>(1/B78)+(1/B79)+(1/C78)+(1/C79)</f>
        <v>0.45468975468975464</v>
      </c>
      <c r="I79" s="1" t="s">
        <v>18</v>
      </c>
      <c r="J79" s="1">
        <f>(1/B78)-(1/D78)+(1/B79)-(1/D79)</f>
        <v>0.33352359208523591</v>
      </c>
    </row>
    <row r="80" spans="1:10" x14ac:dyDescent="0.25">
      <c r="F80" s="1" t="s">
        <v>10</v>
      </c>
      <c r="G80" s="1">
        <f>SQRT(G79)</f>
        <v>0.67430686982245303</v>
      </c>
      <c r="I80" s="1" t="s">
        <v>19</v>
      </c>
      <c r="J80" s="1">
        <f>J78*(EXP(1.96*J79))</f>
        <v>0.97467848831444093</v>
      </c>
    </row>
    <row r="81" spans="1:10" x14ac:dyDescent="0.25">
      <c r="F81" s="1" t="s">
        <v>7</v>
      </c>
      <c r="G81" s="1">
        <f>G78*(EXP(1.96*G80))</f>
        <v>1.6367175514156274</v>
      </c>
      <c r="I81" s="1" t="s">
        <v>20</v>
      </c>
      <c r="J81" s="1">
        <f>J78*(EXP(-J79*1.96))</f>
        <v>0.26366917176710886</v>
      </c>
    </row>
    <row r="82" spans="1:10" x14ac:dyDescent="0.25">
      <c r="F82" s="1" t="s">
        <v>8</v>
      </c>
      <c r="G82" s="1">
        <f>G78*(EXP(-1.96*G80))</f>
        <v>0.11641543067074454</v>
      </c>
    </row>
    <row r="85" spans="1:10" x14ac:dyDescent="0.25">
      <c r="A85" t="s">
        <v>36</v>
      </c>
    </row>
    <row r="87" spans="1:10" x14ac:dyDescent="0.25">
      <c r="A87" s="1"/>
      <c r="B87" s="1" t="s">
        <v>57</v>
      </c>
      <c r="C87" s="1" t="s">
        <v>58</v>
      </c>
      <c r="D87" s="1" t="s">
        <v>5</v>
      </c>
    </row>
    <row r="88" spans="1:10" x14ac:dyDescent="0.25">
      <c r="A88" s="1" t="s">
        <v>37</v>
      </c>
      <c r="B88" s="1">
        <v>5</v>
      </c>
      <c r="C88" s="1">
        <v>33</v>
      </c>
      <c r="D88" s="1">
        <f>B88+C88</f>
        <v>38</v>
      </c>
      <c r="F88" s="1" t="s">
        <v>6</v>
      </c>
      <c r="G88" s="1">
        <f>(B88*C89)/(B89*C88)</f>
        <v>0.40719696969696972</v>
      </c>
      <c r="I88" s="1" t="s">
        <v>17</v>
      </c>
      <c r="J88" s="1">
        <f>(B88/D88)/(B89/D89)</f>
        <v>0.4851973684210526</v>
      </c>
    </row>
    <row r="89" spans="1:10" x14ac:dyDescent="0.25">
      <c r="A89" s="1" t="s">
        <v>38</v>
      </c>
      <c r="B89" s="1">
        <v>16</v>
      </c>
      <c r="C89" s="1">
        <v>43</v>
      </c>
      <c r="D89" s="1">
        <f>B89+C89</f>
        <v>59</v>
      </c>
      <c r="F89" s="1" t="s">
        <v>9</v>
      </c>
      <c r="G89" s="1">
        <f>(1/B88)+(1/B89)+(1/C88)+(1/C89)</f>
        <v>0.3160588442565187</v>
      </c>
      <c r="I89" s="1" t="s">
        <v>18</v>
      </c>
      <c r="J89" s="1">
        <f>(1/B88)-(1/D88)+(1/B89)-(1/D89)</f>
        <v>0.21923505798394291</v>
      </c>
    </row>
    <row r="90" spans="1:10" x14ac:dyDescent="0.25">
      <c r="F90" s="1" t="s">
        <v>10</v>
      </c>
      <c r="G90" s="1">
        <f>SQRT(G89)</f>
        <v>0.56219111008314482</v>
      </c>
      <c r="I90" s="1" t="s">
        <v>19</v>
      </c>
      <c r="J90" s="1">
        <f>J88*(EXP(1.96*J89))</f>
        <v>0.74565010871244231</v>
      </c>
    </row>
    <row r="91" spans="1:10" x14ac:dyDescent="0.25">
      <c r="F91" s="1" t="s">
        <v>7</v>
      </c>
      <c r="G91" s="1">
        <f>G88*(EXP(1.96*G90))</f>
        <v>1.2256071087214391</v>
      </c>
      <c r="I91" s="1" t="s">
        <v>20</v>
      </c>
      <c r="J91" s="1">
        <f>J88*(EXP(-J89*1.96))</f>
        <v>0.31571977737550672</v>
      </c>
    </row>
    <row r="92" spans="1:10" x14ac:dyDescent="0.25">
      <c r="F92" s="1" t="s">
        <v>8</v>
      </c>
      <c r="G92" s="1">
        <f>G88*(EXP(-1.96*G90))</f>
        <v>0.13528754113001862</v>
      </c>
    </row>
    <row r="95" spans="1:10" x14ac:dyDescent="0.25">
      <c r="A95" t="s">
        <v>64</v>
      </c>
    </row>
    <row r="98" spans="1:10" x14ac:dyDescent="0.25">
      <c r="A98" s="1"/>
      <c r="B98" s="1" t="s">
        <v>57</v>
      </c>
      <c r="C98" s="1" t="s">
        <v>58</v>
      </c>
      <c r="D98" s="1" t="s">
        <v>5</v>
      </c>
    </row>
    <row r="99" spans="1:10" x14ac:dyDescent="0.25">
      <c r="A99" s="1" t="s">
        <v>65</v>
      </c>
      <c r="B99" s="1">
        <v>2</v>
      </c>
      <c r="C99" s="1">
        <v>21</v>
      </c>
      <c r="D99" s="1">
        <f>B99+C99</f>
        <v>23</v>
      </c>
      <c r="F99" s="1" t="s">
        <v>6</v>
      </c>
      <c r="G99" s="1">
        <f>(B99*C100)/(B100*C99)</f>
        <v>0.27568922305764409</v>
      </c>
      <c r="I99" s="1" t="s">
        <v>17</v>
      </c>
      <c r="J99" s="1">
        <f>(B99/D99)/(B100/D100)</f>
        <v>0.33867276887871856</v>
      </c>
    </row>
    <row r="100" spans="1:10" x14ac:dyDescent="0.25">
      <c r="A100" s="1" t="s">
        <v>66</v>
      </c>
      <c r="B100" s="1">
        <v>19</v>
      </c>
      <c r="C100" s="1">
        <v>55</v>
      </c>
      <c r="D100" s="1">
        <f>B100+C100</f>
        <v>74</v>
      </c>
      <c r="F100" s="1" t="s">
        <v>9</v>
      </c>
      <c r="G100" s="1">
        <f>(1/B99)+(1/B100)+(1/C99)+(1/C100)</f>
        <v>0.61843244474823422</v>
      </c>
      <c r="I100" s="1" t="s">
        <v>18</v>
      </c>
      <c r="J100" s="1">
        <f>(1/B99)-(1/D99)+(1/B100)-(1/D100)</f>
        <v>0.49563980456428969</v>
      </c>
    </row>
    <row r="101" spans="1:10" x14ac:dyDescent="0.25">
      <c r="F101" s="1" t="s">
        <v>10</v>
      </c>
      <c r="G101" s="1">
        <f>SQRT(G100)</f>
        <v>0.7864047588540104</v>
      </c>
      <c r="I101" s="1" t="s">
        <v>19</v>
      </c>
      <c r="J101" s="1">
        <f>J99*(EXP(1.96*J100))</f>
        <v>0.89469991772618274</v>
      </c>
    </row>
    <row r="102" spans="1:10" x14ac:dyDescent="0.25">
      <c r="F102" s="1" t="s">
        <v>7</v>
      </c>
      <c r="G102" s="1">
        <f>G99*(EXP(1.96*G101))</f>
        <v>1.2877187940656114</v>
      </c>
      <c r="I102" s="1" t="s">
        <v>20</v>
      </c>
      <c r="J102" s="1">
        <f>J99*(EXP(-J100*1.96))</f>
        <v>0.12819856368320454</v>
      </c>
    </row>
    <row r="103" spans="1:10" x14ac:dyDescent="0.25">
      <c r="F103" s="1" t="s">
        <v>8</v>
      </c>
      <c r="G103" s="1">
        <f>G99*(EXP(-1.96*G101))</f>
        <v>5.9022628279085977E-2</v>
      </c>
    </row>
    <row r="107" spans="1:10" x14ac:dyDescent="0.25">
      <c r="A107" t="s">
        <v>39</v>
      </c>
    </row>
    <row r="109" spans="1:10" x14ac:dyDescent="0.25">
      <c r="A109" s="1"/>
      <c r="B109" s="1" t="s">
        <v>57</v>
      </c>
      <c r="C109" s="1" t="s">
        <v>58</v>
      </c>
      <c r="D109" s="1" t="s">
        <v>5</v>
      </c>
    </row>
    <row r="110" spans="1:10" x14ac:dyDescent="0.25">
      <c r="A110" s="1" t="s">
        <v>40</v>
      </c>
      <c r="B110" s="1">
        <v>6</v>
      </c>
      <c r="C110" s="1">
        <v>10</v>
      </c>
      <c r="D110" s="1">
        <f>B110+C110</f>
        <v>16</v>
      </c>
      <c r="F110" s="1" t="s">
        <v>6</v>
      </c>
      <c r="G110" s="1">
        <f>(B110*C111)/(B111*C110)</f>
        <v>2.64</v>
      </c>
      <c r="I110" s="1" t="s">
        <v>17</v>
      </c>
      <c r="J110" s="1">
        <f>(B110/D110)/(B111/D111)</f>
        <v>2.0249999999999999</v>
      </c>
    </row>
    <row r="111" spans="1:10" x14ac:dyDescent="0.25">
      <c r="A111" s="1" t="s">
        <v>41</v>
      </c>
      <c r="B111" s="1">
        <v>15</v>
      </c>
      <c r="C111" s="1">
        <v>66</v>
      </c>
      <c r="D111" s="1">
        <f>B111+C111</f>
        <v>81</v>
      </c>
      <c r="F111" s="1" t="s">
        <v>9</v>
      </c>
      <c r="G111" s="1">
        <f>(1/B110)+(1/B111)+(1/C110)+(1/C111)</f>
        <v>0.34848484848484851</v>
      </c>
      <c r="I111" s="1" t="s">
        <v>18</v>
      </c>
      <c r="J111" s="1">
        <f>(1/B110)-(1/D110)+(1/B111)-(1/D111)</f>
        <v>0.15848765432098766</v>
      </c>
    </row>
    <row r="112" spans="1:10" x14ac:dyDescent="0.25">
      <c r="F112" s="1" t="s">
        <v>10</v>
      </c>
      <c r="G112" s="1">
        <f>SQRT(G111)</f>
        <v>0.59032605269024718</v>
      </c>
      <c r="I112" s="1" t="s">
        <v>19</v>
      </c>
      <c r="J112" s="1">
        <f>J110*(EXP(1.96*J111))</f>
        <v>2.7626918241173466</v>
      </c>
    </row>
    <row r="113" spans="1:10" x14ac:dyDescent="0.25">
      <c r="F113" s="1" t="s">
        <v>7</v>
      </c>
      <c r="G113" s="1">
        <f>G110*(EXP(1.96*G112))</f>
        <v>8.3965254252969643</v>
      </c>
      <c r="I113" s="1" t="s">
        <v>20</v>
      </c>
      <c r="J113" s="1">
        <f>J110*(EXP(-J111*1.96))</f>
        <v>1.4842860735326895</v>
      </c>
    </row>
    <row r="114" spans="1:10" x14ac:dyDescent="0.25">
      <c r="F114" s="1" t="s">
        <v>8</v>
      </c>
      <c r="G114" s="1">
        <f>G110*(EXP(-1.96*G112))</f>
        <v>0.83005763062445603</v>
      </c>
    </row>
    <row r="117" spans="1:10" x14ac:dyDescent="0.25">
      <c r="A117" t="s">
        <v>42</v>
      </c>
    </row>
    <row r="119" spans="1:10" x14ac:dyDescent="0.25">
      <c r="A119" s="1"/>
      <c r="B119" s="1" t="s">
        <v>57</v>
      </c>
      <c r="C119" s="1" t="s">
        <v>58</v>
      </c>
      <c r="D119" s="1" t="s">
        <v>5</v>
      </c>
    </row>
    <row r="120" spans="1:10" x14ac:dyDescent="0.25">
      <c r="A120" s="1" t="s">
        <v>43</v>
      </c>
      <c r="B120" s="1">
        <v>3</v>
      </c>
      <c r="C120" s="1">
        <v>19</v>
      </c>
      <c r="D120" s="1">
        <f>B120+C120</f>
        <v>22</v>
      </c>
      <c r="F120" s="1" t="s">
        <v>6</v>
      </c>
      <c r="G120" s="1">
        <f>(B120*C121)/(B121*C120)</f>
        <v>0.5</v>
      </c>
      <c r="I120" s="1" t="s">
        <v>17</v>
      </c>
      <c r="J120" s="1">
        <f>(B120/D120)/(B121/D121)</f>
        <v>0.56818181818181812</v>
      </c>
    </row>
    <row r="121" spans="1:10" x14ac:dyDescent="0.25">
      <c r="A121" s="1" t="s">
        <v>44</v>
      </c>
      <c r="B121" s="1">
        <v>18</v>
      </c>
      <c r="C121" s="1">
        <v>57</v>
      </c>
      <c r="D121" s="1">
        <f>B121+C121</f>
        <v>75</v>
      </c>
      <c r="F121" s="1" t="s">
        <v>9</v>
      </c>
      <c r="G121" s="1">
        <f>(1/B120)+(1/B121)+(1/C120)+(1/C121)</f>
        <v>0.45906432748538006</v>
      </c>
      <c r="I121" s="1" t="s">
        <v>18</v>
      </c>
      <c r="J121" s="1">
        <f>(1/B120)-(1/D120)+(1/B121)-(1/D121)</f>
        <v>0.33010101010101012</v>
      </c>
    </row>
    <row r="122" spans="1:10" x14ac:dyDescent="0.25">
      <c r="F122" s="1" t="s">
        <v>10</v>
      </c>
      <c r="G122" s="1">
        <f>SQRT(G121)</f>
        <v>0.67754286025710586</v>
      </c>
      <c r="I122" s="1" t="s">
        <v>19</v>
      </c>
      <c r="J122" s="1">
        <f>J120*(EXP(1.96*J121))</f>
        <v>1.0851130452633513</v>
      </c>
    </row>
    <row r="123" spans="1:10" x14ac:dyDescent="0.25">
      <c r="F123" s="1" t="s">
        <v>7</v>
      </c>
      <c r="G123" s="1">
        <f>G120*(EXP(1.96*G122))</f>
        <v>1.8867142527677796</v>
      </c>
      <c r="I123" s="1" t="s">
        <v>20</v>
      </c>
      <c r="J123" s="1">
        <f>J120*(EXP(-J121*1.96))</f>
        <v>0.29750870650905065</v>
      </c>
    </row>
    <row r="124" spans="1:10" x14ac:dyDescent="0.25">
      <c r="F124" s="1" t="s">
        <v>8</v>
      </c>
      <c r="G124" s="1">
        <f>G120*(EXP(-1.96*G122))</f>
        <v>0.13250549182699714</v>
      </c>
    </row>
    <row r="128" spans="1:10" x14ac:dyDescent="0.25">
      <c r="A128" t="s">
        <v>45</v>
      </c>
    </row>
    <row r="130" spans="1:10" x14ac:dyDescent="0.25">
      <c r="A130" s="1"/>
      <c r="B130" s="1" t="s">
        <v>57</v>
      </c>
      <c r="C130" s="1" t="s">
        <v>58</v>
      </c>
      <c r="D130" s="1" t="s">
        <v>5</v>
      </c>
    </row>
    <row r="131" spans="1:10" x14ac:dyDescent="0.25">
      <c r="A131" s="1" t="s">
        <v>46</v>
      </c>
      <c r="B131" s="1">
        <v>1</v>
      </c>
      <c r="C131" s="1">
        <v>22</v>
      </c>
      <c r="D131" s="1">
        <f>B131+C131</f>
        <v>23</v>
      </c>
      <c r="F131" s="1" t="s">
        <v>6</v>
      </c>
      <c r="G131" s="1">
        <f>(B131*C132)/(B132*C131)</f>
        <v>0.12272727272727273</v>
      </c>
      <c r="I131" s="1" t="s">
        <v>17</v>
      </c>
      <c r="J131" s="1">
        <f>(B131/D131)/(B132/D132)</f>
        <v>0.16086956521739129</v>
      </c>
    </row>
    <row r="132" spans="1:10" x14ac:dyDescent="0.25">
      <c r="A132" s="1" t="s">
        <v>47</v>
      </c>
      <c r="B132" s="1">
        <v>20</v>
      </c>
      <c r="C132" s="1">
        <v>54</v>
      </c>
      <c r="D132" s="1">
        <f>B132+C132</f>
        <v>74</v>
      </c>
      <c r="F132" s="1" t="s">
        <v>9</v>
      </c>
      <c r="G132" s="1">
        <f>(1/B131)+(1/B132)+(1/C131)+(1/C132)</f>
        <v>1.1139730639730641</v>
      </c>
      <c r="I132" s="1" t="s">
        <v>18</v>
      </c>
      <c r="J132" s="1">
        <f>(1/B131)-(1/D131)+(1/B132)-(1/D132)</f>
        <v>0.99300822561692137</v>
      </c>
    </row>
    <row r="133" spans="1:10" x14ac:dyDescent="0.25">
      <c r="F133" s="1" t="s">
        <v>10</v>
      </c>
      <c r="G133" s="1">
        <f>SQRT(G132)</f>
        <v>1.0554492237777542</v>
      </c>
      <c r="I133" s="1" t="s">
        <v>19</v>
      </c>
      <c r="J133" s="1">
        <f>J131*(EXP(1.96*J132))</f>
        <v>1.1265216797462101</v>
      </c>
    </row>
    <row r="134" spans="1:10" x14ac:dyDescent="0.25">
      <c r="F134" s="1" t="s">
        <v>7</v>
      </c>
      <c r="G134" s="1">
        <f>G131*(EXP(1.96*G133))</f>
        <v>0.9713094185768556</v>
      </c>
      <c r="I134" s="1" t="s">
        <v>20</v>
      </c>
      <c r="J134" s="1">
        <f>J131*(EXP(-J132*1.96))</f>
        <v>2.2972497980742541E-2</v>
      </c>
    </row>
    <row r="135" spans="1:10" x14ac:dyDescent="0.25">
      <c r="F135" s="1" t="s">
        <v>8</v>
      </c>
      <c r="G135" s="1">
        <f>G131*(EXP(-1.96*G133))</f>
        <v>1.5506885018311588E-2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D7D8-0495-4F5B-889D-8F6F7C59CE13}">
  <dimension ref="A1:E14"/>
  <sheetViews>
    <sheetView zoomScale="150" zoomScaleNormal="150" workbookViewId="0">
      <selection activeCell="D3" sqref="D3"/>
    </sheetView>
  </sheetViews>
  <sheetFormatPr baseColWidth="10" defaultRowHeight="15" x14ac:dyDescent="0.25"/>
  <cols>
    <col min="1" max="1" width="24.140625" customWidth="1"/>
    <col min="3" max="3" width="13.5703125" customWidth="1"/>
    <col min="5" max="5" width="27.5703125" customWidth="1"/>
  </cols>
  <sheetData>
    <row r="1" spans="1:5" x14ac:dyDescent="0.25">
      <c r="A1" s="1" t="s">
        <v>48</v>
      </c>
      <c r="B1" s="1" t="s">
        <v>50</v>
      </c>
      <c r="C1" s="1" t="s">
        <v>49</v>
      </c>
    </row>
    <row r="2" spans="1:5" x14ac:dyDescent="0.25">
      <c r="A2" s="1" t="s">
        <v>0</v>
      </c>
      <c r="B2" s="1">
        <v>0.94</v>
      </c>
      <c r="C2" s="1" t="s">
        <v>88</v>
      </c>
      <c r="E2" t="s">
        <v>56</v>
      </c>
    </row>
    <row r="3" spans="1:5" x14ac:dyDescent="0.25">
      <c r="A3" s="1" t="s">
        <v>11</v>
      </c>
      <c r="B3" s="1">
        <v>3.03</v>
      </c>
      <c r="C3" s="1" t="s">
        <v>89</v>
      </c>
      <c r="E3" t="s">
        <v>54</v>
      </c>
    </row>
    <row r="4" spans="1:5" x14ac:dyDescent="0.25">
      <c r="A4" s="1" t="s">
        <v>14</v>
      </c>
      <c r="B4" s="1">
        <v>0.72</v>
      </c>
      <c r="C4" s="1" t="s">
        <v>90</v>
      </c>
      <c r="E4" t="s">
        <v>56</v>
      </c>
    </row>
    <row r="5" spans="1:5" x14ac:dyDescent="0.25">
      <c r="A5" s="1" t="s">
        <v>21</v>
      </c>
      <c r="B5" s="1">
        <v>0.49</v>
      </c>
      <c r="C5" s="1" t="s">
        <v>113</v>
      </c>
      <c r="E5" t="s">
        <v>56</v>
      </c>
    </row>
    <row r="6" spans="1:5" x14ac:dyDescent="0.25">
      <c r="A6" s="1" t="s">
        <v>51</v>
      </c>
      <c r="B6" s="1">
        <v>37.5</v>
      </c>
      <c r="C6" s="1" t="s">
        <v>91</v>
      </c>
      <c r="E6" t="s">
        <v>54</v>
      </c>
    </row>
    <row r="7" spans="1:5" x14ac:dyDescent="0.25">
      <c r="A7" s="1" t="s">
        <v>27</v>
      </c>
      <c r="B7" s="1">
        <v>1.68</v>
      </c>
      <c r="C7" s="1" t="s">
        <v>114</v>
      </c>
      <c r="E7" t="s">
        <v>56</v>
      </c>
    </row>
    <row r="8" spans="1:5" x14ac:dyDescent="0.25">
      <c r="A8" s="1" t="s">
        <v>30</v>
      </c>
      <c r="B8" s="1">
        <v>0.96</v>
      </c>
      <c r="C8" s="1" t="s">
        <v>115</v>
      </c>
      <c r="E8" t="s">
        <v>56</v>
      </c>
    </row>
    <row r="9" spans="1:5" x14ac:dyDescent="0.25">
      <c r="A9" s="1" t="s">
        <v>52</v>
      </c>
      <c r="B9" s="1">
        <v>0.87</v>
      </c>
      <c r="C9" s="1" t="s">
        <v>93</v>
      </c>
      <c r="E9" t="s">
        <v>56</v>
      </c>
    </row>
    <row r="10" spans="1:5" x14ac:dyDescent="0.25">
      <c r="A10" s="1" t="s">
        <v>36</v>
      </c>
      <c r="B10" s="1">
        <v>0.65</v>
      </c>
      <c r="C10" s="1" t="s">
        <v>94</v>
      </c>
      <c r="E10" t="s">
        <v>56</v>
      </c>
    </row>
    <row r="11" spans="1:5" x14ac:dyDescent="0.25">
      <c r="A11" s="1" t="s">
        <v>64</v>
      </c>
      <c r="B11" s="1">
        <v>0.87</v>
      </c>
      <c r="C11" s="1" t="s">
        <v>116</v>
      </c>
      <c r="E11" t="s">
        <v>56</v>
      </c>
    </row>
    <row r="12" spans="1:5" x14ac:dyDescent="0.25">
      <c r="A12" s="2" t="s">
        <v>39</v>
      </c>
      <c r="B12" s="1">
        <v>1.32</v>
      </c>
      <c r="C12" s="1" t="s">
        <v>92</v>
      </c>
      <c r="E12" t="s">
        <v>56</v>
      </c>
    </row>
    <row r="13" spans="1:5" x14ac:dyDescent="0.25">
      <c r="A13" s="2" t="s">
        <v>42</v>
      </c>
      <c r="B13" s="1">
        <v>0.6</v>
      </c>
      <c r="C13" s="1" t="s">
        <v>95</v>
      </c>
      <c r="E13" t="s">
        <v>56</v>
      </c>
    </row>
    <row r="14" spans="1:5" x14ac:dyDescent="0.25">
      <c r="A14" s="2" t="s">
        <v>45</v>
      </c>
      <c r="B14" s="1">
        <v>0.35</v>
      </c>
      <c r="C14" s="1" t="s">
        <v>96</v>
      </c>
      <c r="E1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AB52-88B8-4D7D-9BCE-3CE0A464CB4D}">
  <dimension ref="A1:J135"/>
  <sheetViews>
    <sheetView topLeftCell="A109" zoomScale="130" zoomScaleNormal="130" workbookViewId="0">
      <selection activeCell="C101" sqref="C101"/>
    </sheetView>
  </sheetViews>
  <sheetFormatPr baseColWidth="10" defaultRowHeight="15" x14ac:dyDescent="0.25"/>
  <sheetData>
    <row r="1" spans="1:10" x14ac:dyDescent="0.25">
      <c r="A1" t="s">
        <v>0</v>
      </c>
    </row>
    <row r="3" spans="1:10" x14ac:dyDescent="0.25">
      <c r="A3" s="1"/>
      <c r="B3" s="1" t="s">
        <v>59</v>
      </c>
      <c r="C3" s="1" t="s">
        <v>60</v>
      </c>
      <c r="D3" s="1" t="s">
        <v>5</v>
      </c>
    </row>
    <row r="4" spans="1:10" x14ac:dyDescent="0.25">
      <c r="A4" s="1" t="s">
        <v>3</v>
      </c>
      <c r="B4" s="1">
        <v>3</v>
      </c>
      <c r="C4" s="1">
        <v>10</v>
      </c>
      <c r="D4" s="1">
        <f>B4+C4</f>
        <v>13</v>
      </c>
      <c r="F4" s="1" t="s">
        <v>6</v>
      </c>
      <c r="G4" s="1">
        <f>(B4*C5)/(B5*C4)</f>
        <v>0.94285714285714284</v>
      </c>
      <c r="I4" s="1" t="s">
        <v>17</v>
      </c>
      <c r="J4" s="1">
        <f>(B4/D4)/(B5/D5)</f>
        <v>0.95604395604395609</v>
      </c>
    </row>
    <row r="5" spans="1:10" x14ac:dyDescent="0.25">
      <c r="A5" s="1" t="s">
        <v>4</v>
      </c>
      <c r="B5" s="1">
        <v>21</v>
      </c>
      <c r="C5" s="1">
        <v>66</v>
      </c>
      <c r="D5" s="1">
        <f>B5+C5</f>
        <v>87</v>
      </c>
      <c r="F5" s="1" t="s">
        <v>9</v>
      </c>
      <c r="G5" s="1">
        <f>(1/B4)+(1/B5)+(1/C4)+(1/C5)</f>
        <v>0.49610389610389605</v>
      </c>
      <c r="I5" s="1" t="s">
        <v>18</v>
      </c>
      <c r="J5" s="1">
        <f>(1/B4)-(1/D4)+(1/B5)-(1/D5)</f>
        <v>0.2925350511557408</v>
      </c>
    </row>
    <row r="6" spans="1:10" x14ac:dyDescent="0.25">
      <c r="F6" s="1" t="s">
        <v>10</v>
      </c>
      <c r="G6" s="1">
        <f>SQRT(G5)</f>
        <v>0.70434643188128387</v>
      </c>
      <c r="I6" s="1" t="s">
        <v>19</v>
      </c>
      <c r="J6" s="1">
        <f>J4*(EXP(1.96*J5))</f>
        <v>1.6962455562312102</v>
      </c>
    </row>
    <row r="7" spans="1:10" x14ac:dyDescent="0.25">
      <c r="F7" s="1" t="s">
        <v>7</v>
      </c>
      <c r="G7" s="1">
        <f>G4*(EXP(1.96*G6))</f>
        <v>3.7497100105208356</v>
      </c>
      <c r="I7" s="1" t="s">
        <v>20</v>
      </c>
      <c r="J7" s="1">
        <f>J4*(EXP(-J5*1.96))</f>
        <v>0.53884889633490696</v>
      </c>
    </row>
    <row r="8" spans="1:10" x14ac:dyDescent="0.25">
      <c r="F8" s="1" t="s">
        <v>8</v>
      </c>
      <c r="G8" s="1">
        <f>G4*(EXP(-1.96*G6))</f>
        <v>0.23707955797713945</v>
      </c>
    </row>
    <row r="11" spans="1:10" x14ac:dyDescent="0.25">
      <c r="A11" t="s">
        <v>11</v>
      </c>
    </row>
    <row r="13" spans="1:10" x14ac:dyDescent="0.25">
      <c r="A13" s="1"/>
      <c r="B13" s="1" t="s">
        <v>59</v>
      </c>
      <c r="C13" s="1" t="s">
        <v>60</v>
      </c>
      <c r="D13" s="1" t="s">
        <v>5</v>
      </c>
    </row>
    <row r="14" spans="1:10" x14ac:dyDescent="0.25">
      <c r="A14" s="1" t="s">
        <v>12</v>
      </c>
      <c r="B14" s="1">
        <v>14</v>
      </c>
      <c r="C14" s="1">
        <v>24</v>
      </c>
      <c r="D14" s="1">
        <f>B14+C14</f>
        <v>38</v>
      </c>
      <c r="F14" s="1" t="s">
        <v>6</v>
      </c>
      <c r="G14" s="1">
        <f>(B14*C15)/(B15*C14)</f>
        <v>3.0333333333333332</v>
      </c>
      <c r="I14" s="1" t="s">
        <v>17</v>
      </c>
      <c r="J14" s="1">
        <f>(B14/D14)/(B15/D15)</f>
        <v>2.2842105263157895</v>
      </c>
    </row>
    <row r="15" spans="1:10" x14ac:dyDescent="0.25">
      <c r="A15" s="1" t="s">
        <v>13</v>
      </c>
      <c r="B15" s="1">
        <v>10</v>
      </c>
      <c r="C15" s="1">
        <v>52</v>
      </c>
      <c r="D15" s="1">
        <f>B15+C15</f>
        <v>62</v>
      </c>
      <c r="F15" s="1" t="s">
        <v>9</v>
      </c>
      <c r="G15" s="1">
        <f>(1/B14)+(1/B15)+(1/C14)+(1/C15)</f>
        <v>0.23232600732600733</v>
      </c>
      <c r="I15" s="1" t="s">
        <v>18</v>
      </c>
      <c r="J15" s="1">
        <f>(1/B14)-(1/D14)+(1/B15)-(1/D15)</f>
        <v>0.12898374969682269</v>
      </c>
    </row>
    <row r="16" spans="1:10" x14ac:dyDescent="0.25">
      <c r="F16" s="1" t="s">
        <v>10</v>
      </c>
      <c r="G16" s="1">
        <f>SQRT(G15)</f>
        <v>0.48200208228389152</v>
      </c>
      <c r="I16" s="1" t="s">
        <v>19</v>
      </c>
      <c r="J16" s="1">
        <f>J14*(EXP(1.96*J15))</f>
        <v>2.9412322063332734</v>
      </c>
    </row>
    <row r="17" spans="1:10" x14ac:dyDescent="0.25">
      <c r="F17" s="1" t="s">
        <v>7</v>
      </c>
      <c r="G17" s="1">
        <f>G14*(EXP(1.96*G16))</f>
        <v>7.8020475536989409</v>
      </c>
      <c r="I17" s="1" t="s">
        <v>20</v>
      </c>
      <c r="J17" s="1">
        <f>J14*(EXP(-J15*1.96))</f>
        <v>1.7739564109548727</v>
      </c>
    </row>
    <row r="18" spans="1:10" x14ac:dyDescent="0.25">
      <c r="F18" s="1" t="s">
        <v>8</v>
      </c>
      <c r="G18" s="1">
        <f>G14*(EXP(-1.96*G16))</f>
        <v>1.1793200499975003</v>
      </c>
    </row>
    <row r="21" spans="1:10" x14ac:dyDescent="0.25">
      <c r="A21" t="s">
        <v>14</v>
      </c>
    </row>
    <row r="23" spans="1:10" x14ac:dyDescent="0.25">
      <c r="A23" s="1"/>
      <c r="B23" s="1" t="s">
        <v>59</v>
      </c>
      <c r="C23" s="1" t="s">
        <v>60</v>
      </c>
      <c r="D23" s="1" t="s">
        <v>5</v>
      </c>
    </row>
    <row r="24" spans="1:10" x14ac:dyDescent="0.25">
      <c r="A24" s="1" t="s">
        <v>15</v>
      </c>
      <c r="B24" s="1">
        <v>8</v>
      </c>
      <c r="C24" s="1">
        <v>31</v>
      </c>
      <c r="D24" s="1">
        <f>B24+C24</f>
        <v>39</v>
      </c>
      <c r="F24" s="1" t="s">
        <v>6</v>
      </c>
      <c r="G24" s="1">
        <f>(B24*C25)/(B25*C24)</f>
        <v>0.72580645161290325</v>
      </c>
      <c r="I24" s="1" t="s">
        <v>17</v>
      </c>
      <c r="J24" s="1">
        <f>(B24/D24)/(B25/D25)</f>
        <v>0.78205128205128194</v>
      </c>
    </row>
    <row r="25" spans="1:10" x14ac:dyDescent="0.25">
      <c r="A25" s="1" t="s">
        <v>16</v>
      </c>
      <c r="B25" s="1">
        <v>16</v>
      </c>
      <c r="C25" s="1">
        <v>45</v>
      </c>
      <c r="D25" s="1">
        <f>B25+C25</f>
        <v>61</v>
      </c>
      <c r="F25" s="1" t="s">
        <v>9</v>
      </c>
      <c r="G25" s="1">
        <f>(1/B24)+(1/B25)+(1/C24)+(1/C25)</f>
        <v>0.24198028673835126</v>
      </c>
      <c r="I25" s="1" t="s">
        <v>18</v>
      </c>
      <c r="J25" s="1">
        <f>(1/B24)-(1/D24)+(1/B25)-(1/D25)</f>
        <v>0.14546553173602356</v>
      </c>
    </row>
    <row r="26" spans="1:10" x14ac:dyDescent="0.25">
      <c r="F26" s="1" t="s">
        <v>10</v>
      </c>
      <c r="G26" s="1">
        <f>SQRT(G25)</f>
        <v>0.49191491819048472</v>
      </c>
      <c r="I26" s="1" t="s">
        <v>19</v>
      </c>
      <c r="J26" s="1">
        <f>J24*(EXP(1.96*J25))</f>
        <v>1.0400590388700661</v>
      </c>
    </row>
    <row r="27" spans="1:10" x14ac:dyDescent="0.25">
      <c r="F27" s="1" t="s">
        <v>7</v>
      </c>
      <c r="G27" s="1">
        <f>G24*(EXP(1.96*G26))</f>
        <v>1.9034753451485646</v>
      </c>
      <c r="I27" s="1" t="s">
        <v>20</v>
      </c>
      <c r="J27" s="1">
        <f>J24*(EXP(-J25*1.96))</f>
        <v>0.58804758662787893</v>
      </c>
    </row>
    <row r="28" spans="1:10" x14ac:dyDescent="0.25">
      <c r="F28" s="1" t="s">
        <v>8</v>
      </c>
      <c r="G28" s="1">
        <f>G24*(EXP(-1.96*G26))</f>
        <v>0.27675430971331955</v>
      </c>
    </row>
    <row r="32" spans="1:10" x14ac:dyDescent="0.25">
      <c r="A32" t="s">
        <v>21</v>
      </c>
    </row>
    <row r="34" spans="1:10" x14ac:dyDescent="0.25">
      <c r="A34" s="1"/>
      <c r="B34" s="1" t="s">
        <v>59</v>
      </c>
      <c r="C34" s="1" t="s">
        <v>60</v>
      </c>
      <c r="D34" s="1" t="s">
        <v>5</v>
      </c>
    </row>
    <row r="35" spans="1:10" x14ac:dyDescent="0.25">
      <c r="A35" s="1" t="s">
        <v>22</v>
      </c>
      <c r="B35" s="1">
        <v>11</v>
      </c>
      <c r="C35" s="1">
        <v>48</v>
      </c>
      <c r="D35" s="1">
        <f>B35+C35</f>
        <v>59</v>
      </c>
      <c r="F35" s="1" t="s">
        <v>6</v>
      </c>
      <c r="G35" s="1">
        <f>(B35*C36)/(B36*C35)</f>
        <v>0.49358974358974361</v>
      </c>
      <c r="I35" s="1" t="s">
        <v>17</v>
      </c>
      <c r="J35" s="1">
        <f>(B35/D35)/(B36/D36)</f>
        <v>0.58800521512385917</v>
      </c>
    </row>
    <row r="36" spans="1:10" x14ac:dyDescent="0.25">
      <c r="A36" s="1" t="s">
        <v>23</v>
      </c>
      <c r="B36" s="1">
        <v>13</v>
      </c>
      <c r="C36" s="1">
        <v>28</v>
      </c>
      <c r="D36" s="1">
        <f>B36+C36</f>
        <v>41</v>
      </c>
      <c r="F36" s="1" t="s">
        <v>9</v>
      </c>
      <c r="G36" s="1">
        <f>(1/B35)+(1/B36)+(1/C35)+(1/C36)</f>
        <v>0.22437978687978688</v>
      </c>
      <c r="I36" s="1" t="s">
        <v>18</v>
      </c>
      <c r="J36" s="1">
        <f>(1/B35)-(1/D35)+(1/B36)-(1/D36)</f>
        <v>0.12649277138735596</v>
      </c>
    </row>
    <row r="37" spans="1:10" x14ac:dyDescent="0.25">
      <c r="F37" s="1" t="s">
        <v>10</v>
      </c>
      <c r="G37" s="1">
        <f>SQRT(G36)</f>
        <v>0.47368743584750789</v>
      </c>
      <c r="I37" s="1" t="s">
        <v>19</v>
      </c>
      <c r="J37" s="1">
        <f>J35*(EXP(1.96*J36))</f>
        <v>0.75344923914593975</v>
      </c>
    </row>
    <row r="38" spans="1:10" x14ac:dyDescent="0.25">
      <c r="F38" s="1" t="s">
        <v>7</v>
      </c>
      <c r="G38" s="1">
        <f>G35*(EXP(1.96*G37))</f>
        <v>1.2490419142978255</v>
      </c>
      <c r="I38" s="1" t="s">
        <v>20</v>
      </c>
      <c r="J38" s="1">
        <f>J35*(EXP(-J36*1.96))</f>
        <v>0.4588897500311705</v>
      </c>
    </row>
    <row r="39" spans="1:10" x14ac:dyDescent="0.25">
      <c r="F39" s="1" t="s">
        <v>8</v>
      </c>
      <c r="G39" s="1">
        <f>G35*(EXP(-1.96*G37))</f>
        <v>0.19505417087140017</v>
      </c>
    </row>
    <row r="42" spans="1:10" x14ac:dyDescent="0.25">
      <c r="A42" t="s">
        <v>24</v>
      </c>
    </row>
    <row r="44" spans="1:10" x14ac:dyDescent="0.25">
      <c r="A44" s="1"/>
      <c r="B44" s="1" t="s">
        <v>59</v>
      </c>
      <c r="C44" s="1" t="s">
        <v>60</v>
      </c>
      <c r="D44" s="1" t="s">
        <v>5</v>
      </c>
    </row>
    <row r="45" spans="1:10" x14ac:dyDescent="0.25">
      <c r="A45" s="1" t="s">
        <v>25</v>
      </c>
      <c r="B45" s="1">
        <v>8</v>
      </c>
      <c r="C45" s="1">
        <v>1</v>
      </c>
      <c r="D45" s="1">
        <f>B45+C45</f>
        <v>9</v>
      </c>
      <c r="F45" s="1" t="s">
        <v>6</v>
      </c>
      <c r="G45" s="1">
        <f>(B45*C46)/(B46*C45)</f>
        <v>37.5</v>
      </c>
      <c r="I45" s="1" t="s">
        <v>17</v>
      </c>
      <c r="J45" s="1">
        <f>(B45/D45)/(B46/D46)</f>
        <v>5.0555555555555545</v>
      </c>
    </row>
    <row r="46" spans="1:10" x14ac:dyDescent="0.25">
      <c r="A46" s="1" t="s">
        <v>26</v>
      </c>
      <c r="B46" s="1">
        <v>16</v>
      </c>
      <c r="C46" s="1">
        <v>75</v>
      </c>
      <c r="D46" s="1">
        <f>B46+C46</f>
        <v>91</v>
      </c>
      <c r="F46" s="1" t="s">
        <v>9</v>
      </c>
      <c r="G46" s="1">
        <f>(1/B45)+(1/B46)+(1/C45)+(1/C46)</f>
        <v>1.2008333333333334</v>
      </c>
      <c r="I46" s="1" t="s">
        <v>18</v>
      </c>
      <c r="J46" s="1">
        <f>(1/B45)-(1/D45)+(1/B46)-(1/D46)</f>
        <v>6.5399877899877903E-2</v>
      </c>
    </row>
    <row r="47" spans="1:10" x14ac:dyDescent="0.25">
      <c r="F47" s="1" t="s">
        <v>10</v>
      </c>
      <c r="G47" s="1">
        <f>SQRT(G46)</f>
        <v>1.095825411885184</v>
      </c>
      <c r="I47" s="1" t="s">
        <v>19</v>
      </c>
      <c r="J47" s="1">
        <f>J45*(EXP(1.96*J46))</f>
        <v>5.7469628157592965</v>
      </c>
    </row>
    <row r="48" spans="1:10" x14ac:dyDescent="0.25">
      <c r="F48" s="1" t="s">
        <v>7</v>
      </c>
      <c r="G48" s="1">
        <f>G45*(EXP(1.96*G47))</f>
        <v>321.23043777552016</v>
      </c>
      <c r="I48" s="1" t="s">
        <v>20</v>
      </c>
      <c r="J48" s="1">
        <f>J45*(EXP(-J46*1.96))</f>
        <v>4.4473303194553191</v>
      </c>
    </row>
    <row r="49" spans="1:10" x14ac:dyDescent="0.25">
      <c r="F49" s="1" t="s">
        <v>8</v>
      </c>
      <c r="G49" s="1">
        <f>G45*(EXP(-1.96*G47))</f>
        <v>4.3776984825538383</v>
      </c>
    </row>
    <row r="53" spans="1:10" x14ac:dyDescent="0.25">
      <c r="A53" t="s">
        <v>27</v>
      </c>
    </row>
    <row r="55" spans="1:10" x14ac:dyDescent="0.25">
      <c r="A55" s="1"/>
      <c r="B55" s="1" t="s">
        <v>59</v>
      </c>
      <c r="C55" s="1" t="s">
        <v>60</v>
      </c>
      <c r="D55" s="1" t="s">
        <v>5</v>
      </c>
    </row>
    <row r="56" spans="1:10" x14ac:dyDescent="0.25">
      <c r="A56" s="1" t="s">
        <v>28</v>
      </c>
      <c r="B56" s="1">
        <v>9</v>
      </c>
      <c r="C56" s="1">
        <v>20</v>
      </c>
      <c r="D56" s="1">
        <f>B56+C56</f>
        <v>29</v>
      </c>
      <c r="F56" s="1" t="s">
        <v>6</v>
      </c>
      <c r="G56" s="1">
        <f>(B56*C57)/(B57*C56)</f>
        <v>1.68</v>
      </c>
      <c r="I56" s="1" t="s">
        <v>17</v>
      </c>
      <c r="J56" s="1">
        <f>(B56/D56)/(B57/D57)</f>
        <v>1.4689655172413794</v>
      </c>
    </row>
    <row r="57" spans="1:10" x14ac:dyDescent="0.25">
      <c r="A57" s="1" t="s">
        <v>29</v>
      </c>
      <c r="B57" s="1">
        <v>15</v>
      </c>
      <c r="C57" s="1">
        <v>56</v>
      </c>
      <c r="D57" s="1">
        <f>B57+C57</f>
        <v>71</v>
      </c>
      <c r="F57" s="1" t="s">
        <v>9</v>
      </c>
      <c r="G57" s="1">
        <f>(1/B56)+(1/B57)+(1/C56)+(1/C57)</f>
        <v>0.24563492063492059</v>
      </c>
      <c r="I57" s="1" t="s">
        <v>18</v>
      </c>
      <c r="J57" s="1">
        <f>(1/B56)-(1/D56)+(1/B57)-(1/D57)</f>
        <v>0.12921051211483459</v>
      </c>
    </row>
    <row r="58" spans="1:10" x14ac:dyDescent="0.25">
      <c r="F58" s="1" t="s">
        <v>10</v>
      </c>
      <c r="G58" s="1">
        <f>SQRT(G57)</f>
        <v>0.49561569853558979</v>
      </c>
      <c r="I58" s="1" t="s">
        <v>19</v>
      </c>
      <c r="J58" s="1">
        <f>J56*(EXP(1.96*J57))</f>
        <v>1.8923340742074246</v>
      </c>
    </row>
    <row r="59" spans="1:10" x14ac:dyDescent="0.25">
      <c r="F59" s="1" t="s">
        <v>7</v>
      </c>
      <c r="G59" s="1">
        <f>G56*(EXP(1.96*G58))</f>
        <v>4.4379855234208163</v>
      </c>
      <c r="I59" s="1" t="s">
        <v>20</v>
      </c>
      <c r="J59" s="1">
        <f>J56*(EXP(-J57*1.96))</f>
        <v>1.1403164590523054</v>
      </c>
    </row>
    <row r="60" spans="1:10" x14ac:dyDescent="0.25">
      <c r="F60" s="1" t="s">
        <v>8</v>
      </c>
      <c r="G60" s="1">
        <f>G56*(EXP(-1.96*G58))</f>
        <v>0.63596421960035665</v>
      </c>
    </row>
    <row r="64" spans="1:10" x14ac:dyDescent="0.25">
      <c r="A64" t="s">
        <v>30</v>
      </c>
    </row>
    <row r="66" spans="1:10" x14ac:dyDescent="0.25">
      <c r="A66" s="1"/>
      <c r="B66" s="1" t="s">
        <v>59</v>
      </c>
      <c r="C66" s="1" t="s">
        <v>60</v>
      </c>
      <c r="D66" s="1" t="s">
        <v>5</v>
      </c>
    </row>
    <row r="67" spans="1:10" x14ac:dyDescent="0.25">
      <c r="A67" s="1" t="s">
        <v>31</v>
      </c>
      <c r="B67" s="1">
        <v>4</v>
      </c>
      <c r="C67" s="1">
        <v>13</v>
      </c>
      <c r="D67" s="1">
        <f>B67+C67</f>
        <v>17</v>
      </c>
      <c r="F67" s="1" t="s">
        <v>6</v>
      </c>
      <c r="G67" s="1">
        <f>(B67*C68)/(B68*C67)</f>
        <v>0.96923076923076923</v>
      </c>
      <c r="I67" s="1" t="s">
        <v>17</v>
      </c>
      <c r="J67" s="1">
        <f>(B67/D67)/(B68/D68)</f>
        <v>0.97647058823529409</v>
      </c>
    </row>
    <row r="68" spans="1:10" x14ac:dyDescent="0.25">
      <c r="A68" s="1" t="s">
        <v>32</v>
      </c>
      <c r="B68" s="1">
        <v>20</v>
      </c>
      <c r="C68" s="1">
        <v>63</v>
      </c>
      <c r="D68" s="1">
        <f>B68+C68</f>
        <v>83</v>
      </c>
      <c r="F68" s="1" t="s">
        <v>9</v>
      </c>
      <c r="G68" s="1">
        <f>(1/B67)+(1/B68)+(1/C67)+(1/C68)</f>
        <v>0.39279609279609279</v>
      </c>
      <c r="I68" s="1" t="s">
        <v>18</v>
      </c>
      <c r="J68" s="1">
        <f>(1/B67)-(1/D67)+(1/B68)-(1/D68)</f>
        <v>0.22912827781715092</v>
      </c>
    </row>
    <row r="69" spans="1:10" x14ac:dyDescent="0.25">
      <c r="F69" s="1" t="s">
        <v>10</v>
      </c>
      <c r="G69" s="1">
        <f>SQRT(G68)</f>
        <v>0.62673446753477091</v>
      </c>
      <c r="I69" s="1" t="s">
        <v>19</v>
      </c>
      <c r="J69" s="1">
        <f>J67*(EXP(1.96*J68))</f>
        <v>1.5300199519781272</v>
      </c>
    </row>
    <row r="70" spans="1:10" x14ac:dyDescent="0.25">
      <c r="F70" s="1" t="s">
        <v>7</v>
      </c>
      <c r="G70" s="1">
        <f>G67*(EXP(1.96*G69))</f>
        <v>3.3106581711302656</v>
      </c>
      <c r="I70" s="1" t="s">
        <v>20</v>
      </c>
      <c r="J70" s="1">
        <f>J67*(EXP(-J68*1.96))</f>
        <v>0.6231910952898555</v>
      </c>
    </row>
    <row r="71" spans="1:10" x14ac:dyDescent="0.25">
      <c r="F71" s="1" t="s">
        <v>8</v>
      </c>
      <c r="G71" s="1">
        <f>G67*(EXP(-1.96*G69))</f>
        <v>0.28375272693977727</v>
      </c>
    </row>
    <row r="75" spans="1:10" x14ac:dyDescent="0.25">
      <c r="A75" t="s">
        <v>33</v>
      </c>
    </row>
    <row r="77" spans="1:10" x14ac:dyDescent="0.25">
      <c r="A77" s="1"/>
      <c r="B77" s="1" t="s">
        <v>59</v>
      </c>
      <c r="C77" s="1" t="s">
        <v>60</v>
      </c>
      <c r="D77" s="1" t="s">
        <v>5</v>
      </c>
    </row>
    <row r="78" spans="1:10" x14ac:dyDescent="0.25">
      <c r="A78" s="1" t="s">
        <v>34</v>
      </c>
      <c r="B78" s="1">
        <v>6</v>
      </c>
      <c r="C78" s="1">
        <v>21</v>
      </c>
      <c r="D78" s="1">
        <f>B78+C78</f>
        <v>27</v>
      </c>
      <c r="F78" s="1" t="s">
        <v>6</v>
      </c>
      <c r="G78" s="1">
        <f>(B78*C79)/(B79*C78)</f>
        <v>0.87301587301587302</v>
      </c>
      <c r="I78" s="1" t="s">
        <v>17</v>
      </c>
      <c r="J78" s="1">
        <f>(B78/D78)/(B79/D79)</f>
        <v>0.90123456790123457</v>
      </c>
    </row>
    <row r="79" spans="1:10" x14ac:dyDescent="0.25">
      <c r="A79" s="1" t="s">
        <v>35</v>
      </c>
      <c r="B79" s="1">
        <v>18</v>
      </c>
      <c r="C79" s="1">
        <v>55</v>
      </c>
      <c r="D79" s="1">
        <f>B79+C79</f>
        <v>73</v>
      </c>
      <c r="F79" s="1" t="s">
        <v>9</v>
      </c>
      <c r="G79" s="1">
        <f>(1/B78)+(1/B79)+(1/C78)+(1/C79)</f>
        <v>0.28802308802308801</v>
      </c>
      <c r="I79" s="1" t="s">
        <v>18</v>
      </c>
      <c r="J79" s="1">
        <f>(1/B78)-(1/D78)+(1/B79)-(1/D79)</f>
        <v>0.17148655504819887</v>
      </c>
    </row>
    <row r="80" spans="1:10" x14ac:dyDescent="0.25">
      <c r="F80" s="1" t="s">
        <v>10</v>
      </c>
      <c r="G80" s="1">
        <f>SQRT(G79)</f>
        <v>0.53667782516430473</v>
      </c>
      <c r="I80" s="1" t="s">
        <v>19</v>
      </c>
      <c r="J80" s="1">
        <f>J78*(EXP(1.96*J79))</f>
        <v>1.261276034593577</v>
      </c>
    </row>
    <row r="81" spans="1:10" x14ac:dyDescent="0.25">
      <c r="F81" s="1" t="s">
        <v>7</v>
      </c>
      <c r="G81" s="1">
        <f>G78*(EXP(1.96*G80))</f>
        <v>2.4994907126038277</v>
      </c>
      <c r="I81" s="1" t="s">
        <v>20</v>
      </c>
      <c r="J81" s="1">
        <f>J78*(EXP(-J79*1.96))</f>
        <v>0.64396985600527112</v>
      </c>
    </row>
    <row r="82" spans="1:10" x14ac:dyDescent="0.25">
      <c r="F82" s="1" t="s">
        <v>8</v>
      </c>
      <c r="G82" s="1">
        <f>G78*(EXP(-1.96*G80))</f>
        <v>0.30492480355875995</v>
      </c>
    </row>
    <row r="85" spans="1:10" x14ac:dyDescent="0.25">
      <c r="A85" t="s">
        <v>36</v>
      </c>
    </row>
    <row r="87" spans="1:10" x14ac:dyDescent="0.25">
      <c r="A87" s="1"/>
      <c r="B87" s="1" t="s">
        <v>59</v>
      </c>
      <c r="C87" s="1" t="s">
        <v>60</v>
      </c>
      <c r="D87" s="1" t="s">
        <v>5</v>
      </c>
    </row>
    <row r="88" spans="1:10" x14ac:dyDescent="0.25">
      <c r="A88" s="1" t="s">
        <v>37</v>
      </c>
      <c r="B88" s="1">
        <v>8</v>
      </c>
      <c r="C88" s="1">
        <v>33</v>
      </c>
      <c r="D88" s="1">
        <f>B88+C88</f>
        <v>41</v>
      </c>
      <c r="F88" s="1" t="s">
        <v>6</v>
      </c>
      <c r="G88" s="1">
        <f>(B88*C89)/(B89*C88)</f>
        <v>0.65151515151515149</v>
      </c>
      <c r="I88" s="1" t="s">
        <v>17</v>
      </c>
      <c r="J88" s="1">
        <f>(B88/D88)/(B89/D89)</f>
        <v>0.71951219512195119</v>
      </c>
    </row>
    <row r="89" spans="1:10" x14ac:dyDescent="0.25">
      <c r="A89" s="1" t="s">
        <v>38</v>
      </c>
      <c r="B89" s="1">
        <v>16</v>
      </c>
      <c r="C89" s="1">
        <v>43</v>
      </c>
      <c r="D89" s="1">
        <f>B89+C89</f>
        <v>59</v>
      </c>
      <c r="F89" s="1" t="s">
        <v>9</v>
      </c>
      <c r="G89" s="1">
        <f>(1/B88)+(1/B89)+(1/C88)+(1/C89)</f>
        <v>0.24105884425651869</v>
      </c>
      <c r="I89" s="1" t="s">
        <v>18</v>
      </c>
      <c r="J89" s="1">
        <f>(1/B88)-(1/D88)+(1/B89)-(1/D89)</f>
        <v>0.14616060355518809</v>
      </c>
    </row>
    <row r="90" spans="1:10" x14ac:dyDescent="0.25">
      <c r="F90" s="1" t="s">
        <v>10</v>
      </c>
      <c r="G90" s="1">
        <f>SQRT(G89)</f>
        <v>0.49097743762470258</v>
      </c>
      <c r="I90" s="1" t="s">
        <v>19</v>
      </c>
      <c r="J90" s="1">
        <f>J88*(EXP(1.96*J89))</f>
        <v>0.95819207968831732</v>
      </c>
    </row>
    <row r="91" spans="1:10" x14ac:dyDescent="0.25">
      <c r="F91" s="1" t="s">
        <v>7</v>
      </c>
      <c r="G91" s="1">
        <f>G88*(EXP(1.96*G90))</f>
        <v>1.7055048240732487</v>
      </c>
      <c r="I91" s="1" t="s">
        <v>20</v>
      </c>
      <c r="J91" s="1">
        <f>J88*(EXP(-J89*1.96))</f>
        <v>0.54028603440095901</v>
      </c>
    </row>
    <row r="92" spans="1:10" x14ac:dyDescent="0.25">
      <c r="F92" s="1" t="s">
        <v>8</v>
      </c>
      <c r="G92" s="1">
        <f>G88*(EXP(-1.96*G90))</f>
        <v>0.24888348989834366</v>
      </c>
    </row>
    <row r="95" spans="1:10" x14ac:dyDescent="0.25">
      <c r="A95" t="s">
        <v>64</v>
      </c>
    </row>
    <row r="98" spans="1:10" x14ac:dyDescent="0.25">
      <c r="A98" s="1"/>
      <c r="B98" s="1" t="s">
        <v>59</v>
      </c>
      <c r="C98" s="1" t="s">
        <v>60</v>
      </c>
      <c r="D98" s="1" t="s">
        <v>5</v>
      </c>
    </row>
    <row r="99" spans="1:10" x14ac:dyDescent="0.25">
      <c r="A99" s="1" t="s">
        <v>65</v>
      </c>
      <c r="B99" s="1">
        <v>6</v>
      </c>
      <c r="C99" s="1">
        <v>21</v>
      </c>
      <c r="D99" s="1">
        <f>B99+C99</f>
        <v>27</v>
      </c>
      <c r="F99" s="1" t="s">
        <v>6</v>
      </c>
      <c r="G99" s="1">
        <f>(B99*C100)/(B100*C99)</f>
        <v>0.87301587301587302</v>
      </c>
      <c r="I99" s="1" t="s">
        <v>17</v>
      </c>
      <c r="J99" s="1">
        <f>(B99/D99)/(B100/D100)</f>
        <v>0.90123456790123457</v>
      </c>
    </row>
    <row r="100" spans="1:10" x14ac:dyDescent="0.25">
      <c r="A100" s="1" t="s">
        <v>66</v>
      </c>
      <c r="B100" s="1">
        <v>18</v>
      </c>
      <c r="C100" s="1">
        <v>55</v>
      </c>
      <c r="D100" s="1">
        <f>B100+C100</f>
        <v>73</v>
      </c>
      <c r="F100" s="1" t="s">
        <v>9</v>
      </c>
      <c r="G100" s="1">
        <f>(1/B99)+(1/B100)+(1/C99)+(1/C100)</f>
        <v>0.28802308802308801</v>
      </c>
      <c r="I100" s="1" t="s">
        <v>18</v>
      </c>
      <c r="J100" s="1">
        <f>(1/B99)-(1/D99)+(1/B100)-(1/D100)</f>
        <v>0.17148655504819887</v>
      </c>
    </row>
    <row r="101" spans="1:10" x14ac:dyDescent="0.25">
      <c r="F101" s="1" t="s">
        <v>10</v>
      </c>
      <c r="G101" s="1">
        <f>SQRT(G100)</f>
        <v>0.53667782516430473</v>
      </c>
      <c r="I101" s="1" t="s">
        <v>19</v>
      </c>
      <c r="J101" s="1">
        <f>J99*(EXP(1.96*J100))</f>
        <v>1.261276034593577</v>
      </c>
    </row>
    <row r="102" spans="1:10" x14ac:dyDescent="0.25">
      <c r="F102" s="1" t="s">
        <v>7</v>
      </c>
      <c r="G102" s="1">
        <f>G99*(EXP(1.96*G101))</f>
        <v>2.4994907126038277</v>
      </c>
      <c r="I102" s="1" t="s">
        <v>20</v>
      </c>
      <c r="J102" s="1">
        <f>J99*(EXP(-J100*1.96))</f>
        <v>0.64396985600527112</v>
      </c>
    </row>
    <row r="103" spans="1:10" x14ac:dyDescent="0.25">
      <c r="F103" s="1" t="s">
        <v>8</v>
      </c>
      <c r="G103" s="1">
        <f>G99*(EXP(-1.96*G101))</f>
        <v>0.30492480355875995</v>
      </c>
    </row>
    <row r="107" spans="1:10" x14ac:dyDescent="0.25">
      <c r="A107" t="s">
        <v>39</v>
      </c>
    </row>
    <row r="109" spans="1:10" x14ac:dyDescent="0.25">
      <c r="A109" s="1"/>
      <c r="B109" s="1" t="s">
        <v>59</v>
      </c>
      <c r="C109" s="1" t="s">
        <v>60</v>
      </c>
      <c r="D109" s="1" t="s">
        <v>5</v>
      </c>
    </row>
    <row r="110" spans="1:10" x14ac:dyDescent="0.25">
      <c r="A110" s="1" t="s">
        <v>40</v>
      </c>
      <c r="B110" s="1">
        <v>4</v>
      </c>
      <c r="C110" s="1">
        <v>10</v>
      </c>
      <c r="D110" s="1">
        <f>B110+C110</f>
        <v>14</v>
      </c>
      <c r="F110" s="1" t="s">
        <v>6</v>
      </c>
      <c r="G110" s="1">
        <f>(B110*C111)/(B111*C110)</f>
        <v>1.32</v>
      </c>
      <c r="I110" s="1" t="s">
        <v>17</v>
      </c>
      <c r="J110" s="1">
        <f>(B110/D110)/(B111/D111)</f>
        <v>1.2285714285714284</v>
      </c>
    </row>
    <row r="111" spans="1:10" x14ac:dyDescent="0.25">
      <c r="A111" s="1" t="s">
        <v>41</v>
      </c>
      <c r="B111" s="1">
        <v>20</v>
      </c>
      <c r="C111" s="1">
        <v>66</v>
      </c>
      <c r="D111" s="1">
        <f>B111+C111</f>
        <v>86</v>
      </c>
      <c r="F111" s="1" t="s">
        <v>9</v>
      </c>
      <c r="G111" s="1">
        <f>(1/B110)+(1/B111)+(1/C110)+(1/C111)</f>
        <v>0.41515151515151516</v>
      </c>
      <c r="I111" s="1" t="s">
        <v>18</v>
      </c>
      <c r="J111" s="1">
        <f>(1/B110)-(1/D110)+(1/B111)-(1/D111)</f>
        <v>0.21694352159468441</v>
      </c>
    </row>
    <row r="112" spans="1:10" x14ac:dyDescent="0.25">
      <c r="F112" s="1" t="s">
        <v>10</v>
      </c>
      <c r="G112" s="1">
        <f>SQRT(G111)</f>
        <v>0.64432252416900282</v>
      </c>
      <c r="I112" s="1" t="s">
        <v>19</v>
      </c>
      <c r="J112" s="1">
        <f>J110*(EXP(1.96*J111))</f>
        <v>1.8796044514303862</v>
      </c>
    </row>
    <row r="113" spans="1:10" x14ac:dyDescent="0.25">
      <c r="F113" s="1" t="s">
        <v>7</v>
      </c>
      <c r="G113" s="1">
        <f>G110*(EXP(1.96*G112))</f>
        <v>4.6669412755170825</v>
      </c>
      <c r="I113" s="1" t="s">
        <v>20</v>
      </c>
      <c r="J113" s="1">
        <f>J110*(EXP(-J111*1.96))</f>
        <v>0.8030347842352632</v>
      </c>
    </row>
    <row r="114" spans="1:10" x14ac:dyDescent="0.25">
      <c r="F114" s="1" t="s">
        <v>8</v>
      </c>
      <c r="G114" s="1">
        <f>G110*(EXP(-1.96*G112))</f>
        <v>0.37334945891448951</v>
      </c>
    </row>
    <row r="117" spans="1:10" x14ac:dyDescent="0.25">
      <c r="A117" t="s">
        <v>42</v>
      </c>
    </row>
    <row r="119" spans="1:10" x14ac:dyDescent="0.25">
      <c r="A119" s="1"/>
      <c r="B119" s="1" t="s">
        <v>59</v>
      </c>
      <c r="C119" s="1" t="s">
        <v>60</v>
      </c>
      <c r="D119" s="1" t="s">
        <v>5</v>
      </c>
    </row>
    <row r="120" spans="1:10" x14ac:dyDescent="0.25">
      <c r="A120" s="1" t="s">
        <v>43</v>
      </c>
      <c r="B120" s="1">
        <v>4</v>
      </c>
      <c r="C120" s="1">
        <v>19</v>
      </c>
      <c r="D120" s="1">
        <f>B120+C120</f>
        <v>23</v>
      </c>
      <c r="F120" s="1" t="s">
        <v>6</v>
      </c>
      <c r="G120" s="1">
        <f>(B120*C121)/(B121*C120)</f>
        <v>0.6</v>
      </c>
      <c r="I120" s="1" t="s">
        <v>17</v>
      </c>
      <c r="J120" s="1">
        <f>(B120/D120)/(B121/D121)</f>
        <v>0.66956521739130437</v>
      </c>
    </row>
    <row r="121" spans="1:10" x14ac:dyDescent="0.25">
      <c r="A121" s="1" t="s">
        <v>44</v>
      </c>
      <c r="B121" s="1">
        <v>20</v>
      </c>
      <c r="C121" s="1">
        <v>57</v>
      </c>
      <c r="D121" s="1">
        <f>B121+C121</f>
        <v>77</v>
      </c>
      <c r="F121" s="1" t="s">
        <v>9</v>
      </c>
      <c r="G121" s="1">
        <f>(1/B120)+(1/B121)+(1/C120)+(1/C121)</f>
        <v>0.37017543859649121</v>
      </c>
      <c r="I121" s="1" t="s">
        <v>18</v>
      </c>
      <c r="J121" s="1">
        <f>(1/B120)-(1/D120)+(1/B121)-(1/D121)</f>
        <v>0.24353472614342181</v>
      </c>
    </row>
    <row r="122" spans="1:10" x14ac:dyDescent="0.25">
      <c r="F122" s="1" t="s">
        <v>10</v>
      </c>
      <c r="G122" s="1">
        <f>SQRT(G121)</f>
        <v>0.60842044557730901</v>
      </c>
      <c r="I122" s="1" t="s">
        <v>19</v>
      </c>
      <c r="J122" s="1">
        <f>J120*(EXP(1.96*J121))</f>
        <v>1.079179852409156</v>
      </c>
    </row>
    <row r="123" spans="1:10" x14ac:dyDescent="0.25">
      <c r="F123" s="1" t="s">
        <v>7</v>
      </c>
      <c r="G123" s="1">
        <f>G120*(EXP(1.96*G122))</f>
        <v>1.9771935684059774</v>
      </c>
      <c r="I123" s="1" t="s">
        <v>20</v>
      </c>
      <c r="J123" s="1">
        <f>J120*(EXP(-J121*1.96))</f>
        <v>0.41542434223493208</v>
      </c>
    </row>
    <row r="124" spans="1:10" x14ac:dyDescent="0.25">
      <c r="F124" s="1" t="s">
        <v>8</v>
      </c>
      <c r="G124" s="1">
        <f>G120*(EXP(-1.96*G122))</f>
        <v>0.18207625482528433</v>
      </c>
    </row>
    <row r="128" spans="1:10" x14ac:dyDescent="0.25">
      <c r="A128" t="s">
        <v>45</v>
      </c>
    </row>
    <row r="130" spans="1:10" x14ac:dyDescent="0.25">
      <c r="A130" s="1"/>
      <c r="B130" s="1" t="s">
        <v>59</v>
      </c>
      <c r="C130" s="1" t="s">
        <v>60</v>
      </c>
      <c r="D130" s="1" t="s">
        <v>5</v>
      </c>
    </row>
    <row r="131" spans="1:10" x14ac:dyDescent="0.25">
      <c r="A131" s="1" t="s">
        <v>46</v>
      </c>
      <c r="B131" s="1">
        <v>3</v>
      </c>
      <c r="C131" s="1">
        <v>22</v>
      </c>
      <c r="D131" s="1">
        <f>B131+C131</f>
        <v>25</v>
      </c>
      <c r="F131" s="1" t="s">
        <v>6</v>
      </c>
      <c r="G131" s="1">
        <f>(B131*C132)/(B132*C131)</f>
        <v>0.35064935064935066</v>
      </c>
      <c r="I131" s="1" t="s">
        <v>17</v>
      </c>
      <c r="J131" s="1">
        <f>(B131/D131)/(B132/D132)</f>
        <v>0.42857142857142849</v>
      </c>
    </row>
    <row r="132" spans="1:10" x14ac:dyDescent="0.25">
      <c r="A132" s="1" t="s">
        <v>47</v>
      </c>
      <c r="B132" s="1">
        <v>21</v>
      </c>
      <c r="C132" s="1">
        <v>54</v>
      </c>
      <c r="D132" s="1">
        <f>B132+C132</f>
        <v>75</v>
      </c>
      <c r="F132" s="1" t="s">
        <v>9</v>
      </c>
      <c r="G132" s="1">
        <f>(1/B131)+(1/B132)+(1/C131)+(1/C132)</f>
        <v>0.44492544492544495</v>
      </c>
      <c r="I132" s="1" t="s">
        <v>18</v>
      </c>
      <c r="J132" s="1">
        <f>(1/B131)-(1/D131)+(1/B132)-(1/D132)</f>
        <v>0.32761904761904764</v>
      </c>
    </row>
    <row r="133" spans="1:10" x14ac:dyDescent="0.25">
      <c r="F133" s="1" t="s">
        <v>10</v>
      </c>
      <c r="G133" s="1">
        <f>SQRT(G132)</f>
        <v>0.66702731947458116</v>
      </c>
      <c r="I133" s="1" t="s">
        <v>19</v>
      </c>
      <c r="J133" s="1">
        <f>J131*(EXP(1.96*J132))</f>
        <v>0.81451329591380306</v>
      </c>
    </row>
    <row r="134" spans="1:10" x14ac:dyDescent="0.25">
      <c r="F134" s="1" t="s">
        <v>7</v>
      </c>
      <c r="G134" s="1">
        <f>G131*(EXP(1.96*G133))</f>
        <v>1.2961586302457702</v>
      </c>
      <c r="I134" s="1" t="s">
        <v>20</v>
      </c>
      <c r="J134" s="1">
        <f>J131*(EXP(-J132*1.96))</f>
        <v>0.22550088538664262</v>
      </c>
    </row>
    <row r="135" spans="1:10" x14ac:dyDescent="0.25">
      <c r="F135" s="1" t="s">
        <v>8</v>
      </c>
      <c r="G135" s="1">
        <f>G131*(EXP(-1.96*G133))</f>
        <v>9.4861048826637248E-2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3210-259D-47B8-96D7-B8960BABCE9C}">
  <dimension ref="A1:E14"/>
  <sheetViews>
    <sheetView zoomScale="150" zoomScaleNormal="150" workbookViewId="0">
      <selection activeCell="D18" sqref="D18"/>
    </sheetView>
  </sheetViews>
  <sheetFormatPr baseColWidth="10" defaultRowHeight="15" x14ac:dyDescent="0.25"/>
  <cols>
    <col min="1" max="1" width="17.5703125" customWidth="1"/>
    <col min="3" max="3" width="13.42578125" customWidth="1"/>
    <col min="5" max="5" width="26.42578125" customWidth="1"/>
  </cols>
  <sheetData>
    <row r="1" spans="1:5" x14ac:dyDescent="0.25">
      <c r="A1" s="1" t="s">
        <v>48</v>
      </c>
      <c r="B1" s="1" t="s">
        <v>50</v>
      </c>
      <c r="C1" s="1" t="s">
        <v>49</v>
      </c>
    </row>
    <row r="2" spans="1:5" x14ac:dyDescent="0.25">
      <c r="A2" s="1" t="s">
        <v>0</v>
      </c>
      <c r="B2" s="1">
        <v>1.36</v>
      </c>
      <c r="C2" s="1" t="s">
        <v>78</v>
      </c>
      <c r="E2" t="s">
        <v>56</v>
      </c>
    </row>
    <row r="3" spans="1:5" x14ac:dyDescent="0.25">
      <c r="A3" s="1" t="s">
        <v>11</v>
      </c>
      <c r="B3" s="1">
        <v>2.2999999999999998</v>
      </c>
      <c r="C3" s="1" t="s">
        <v>79</v>
      </c>
      <c r="E3" t="s">
        <v>63</v>
      </c>
    </row>
    <row r="4" spans="1:5" x14ac:dyDescent="0.25">
      <c r="A4" s="1" t="s">
        <v>14</v>
      </c>
      <c r="B4" s="1">
        <v>0.61</v>
      </c>
      <c r="C4" s="1" t="s">
        <v>80</v>
      </c>
      <c r="E4" t="s">
        <v>56</v>
      </c>
    </row>
    <row r="5" spans="1:5" x14ac:dyDescent="0.25">
      <c r="A5" s="1" t="s">
        <v>21</v>
      </c>
      <c r="B5" s="1">
        <v>0.28000000000000003</v>
      </c>
      <c r="C5" s="1" t="s">
        <v>117</v>
      </c>
      <c r="E5" t="s">
        <v>81</v>
      </c>
    </row>
    <row r="6" spans="1:5" x14ac:dyDescent="0.25">
      <c r="A6" s="1" t="s">
        <v>51</v>
      </c>
      <c r="B6" s="1">
        <v>25.9</v>
      </c>
      <c r="C6" s="1" t="s">
        <v>82</v>
      </c>
      <c r="E6" t="s">
        <v>54</v>
      </c>
    </row>
    <row r="7" spans="1:5" x14ac:dyDescent="0.25">
      <c r="A7" s="1" t="s">
        <v>27</v>
      </c>
      <c r="B7" s="1">
        <v>1.0900000000000001</v>
      </c>
      <c r="C7" s="1" t="s">
        <v>118</v>
      </c>
      <c r="E7" t="s">
        <v>56</v>
      </c>
    </row>
    <row r="8" spans="1:5" x14ac:dyDescent="0.25">
      <c r="A8" s="1" t="s">
        <v>30</v>
      </c>
      <c r="B8" s="1">
        <v>1</v>
      </c>
      <c r="C8" s="1" t="s">
        <v>119</v>
      </c>
      <c r="E8" t="s">
        <v>56</v>
      </c>
    </row>
    <row r="9" spans="1:5" x14ac:dyDescent="0.25">
      <c r="A9" s="1" t="s">
        <v>52</v>
      </c>
      <c r="B9" s="1">
        <v>0.73</v>
      </c>
      <c r="C9" s="1" t="s">
        <v>83</v>
      </c>
      <c r="E9" t="s">
        <v>56</v>
      </c>
    </row>
    <row r="10" spans="1:5" x14ac:dyDescent="0.25">
      <c r="A10" s="1" t="s">
        <v>36</v>
      </c>
      <c r="B10" s="1">
        <v>0.68</v>
      </c>
      <c r="C10" s="1" t="s">
        <v>84</v>
      </c>
      <c r="E10" t="s">
        <v>56</v>
      </c>
    </row>
    <row r="11" spans="1:5" x14ac:dyDescent="0.25">
      <c r="A11" s="1" t="s">
        <v>64</v>
      </c>
      <c r="B11" s="1">
        <v>0.6</v>
      </c>
      <c r="C11" s="1" t="s">
        <v>120</v>
      </c>
      <c r="E11" t="s">
        <v>56</v>
      </c>
    </row>
    <row r="12" spans="1:5" x14ac:dyDescent="0.25">
      <c r="A12" s="2" t="s">
        <v>39</v>
      </c>
      <c r="B12" s="1">
        <v>1.84</v>
      </c>
      <c r="C12" s="1" t="s">
        <v>85</v>
      </c>
      <c r="E12" t="s">
        <v>56</v>
      </c>
    </row>
    <row r="13" spans="1:5" x14ac:dyDescent="0.25">
      <c r="A13" s="2" t="s">
        <v>42</v>
      </c>
      <c r="B13" s="1">
        <v>0.62</v>
      </c>
      <c r="C13" s="1" t="s">
        <v>86</v>
      </c>
      <c r="E13" t="s">
        <v>56</v>
      </c>
    </row>
    <row r="14" spans="1:5" x14ac:dyDescent="0.25">
      <c r="A14" s="2" t="s">
        <v>45</v>
      </c>
      <c r="B14" s="1">
        <v>0.2</v>
      </c>
      <c r="C14" s="1" t="s">
        <v>87</v>
      </c>
      <c r="E14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851F-443F-4269-9634-85B52834C8A2}">
  <dimension ref="A1:J135"/>
  <sheetViews>
    <sheetView zoomScale="130" zoomScaleNormal="130" workbookViewId="0">
      <selection activeCell="B4" sqref="B4:B5"/>
    </sheetView>
  </sheetViews>
  <sheetFormatPr baseColWidth="10" defaultRowHeight="15" x14ac:dyDescent="0.25"/>
  <cols>
    <col min="1" max="1" width="21.140625" customWidth="1"/>
  </cols>
  <sheetData>
    <row r="1" spans="1:10" x14ac:dyDescent="0.25">
      <c r="A1" t="s">
        <v>0</v>
      </c>
    </row>
    <row r="3" spans="1:10" x14ac:dyDescent="0.25">
      <c r="A3" s="1"/>
      <c r="B3" s="1" t="s">
        <v>61</v>
      </c>
      <c r="C3" s="1" t="s">
        <v>62</v>
      </c>
      <c r="D3" s="1" t="s">
        <v>5</v>
      </c>
    </row>
    <row r="4" spans="1:10" x14ac:dyDescent="0.25">
      <c r="A4" s="1" t="s">
        <v>3</v>
      </c>
      <c r="B4" s="1">
        <v>11</v>
      </c>
      <c r="C4" s="1">
        <v>10</v>
      </c>
      <c r="D4" s="1">
        <f>B4+C4</f>
        <v>21</v>
      </c>
      <c r="F4" s="1" t="s">
        <v>6</v>
      </c>
      <c r="G4" s="1">
        <f>(B4*C5)/(B5*C4)</f>
        <v>1.3698113207547169</v>
      </c>
      <c r="I4" s="1" t="s">
        <v>17</v>
      </c>
      <c r="J4" s="1">
        <f>(B4/D4)/(B5/D5)</f>
        <v>1.1761006289308176</v>
      </c>
    </row>
    <row r="5" spans="1:10" x14ac:dyDescent="0.25">
      <c r="A5" s="1" t="s">
        <v>4</v>
      </c>
      <c r="B5" s="1">
        <v>53</v>
      </c>
      <c r="C5" s="1">
        <v>66</v>
      </c>
      <c r="D5" s="1">
        <f>B5+C5</f>
        <v>119</v>
      </c>
      <c r="F5" s="1" t="s">
        <v>9</v>
      </c>
      <c r="G5" s="1">
        <f>(1/B4)+(1/B5)+(1/C4)+(1/C5)</f>
        <v>0.22492853058890794</v>
      </c>
      <c r="I5" s="1" t="s">
        <v>18</v>
      </c>
      <c r="J5" s="1">
        <f>(1/B4)-(1/D4)+(1/B5)-(1/D5)</f>
        <v>5.3754606473807365E-2</v>
      </c>
    </row>
    <row r="6" spans="1:10" x14ac:dyDescent="0.25">
      <c r="F6" s="1" t="s">
        <v>10</v>
      </c>
      <c r="G6" s="1">
        <f>SQRT(G5)</f>
        <v>0.47426630766786282</v>
      </c>
      <c r="I6" s="1" t="s">
        <v>19</v>
      </c>
      <c r="J6" s="1">
        <f>J4*(EXP(1.96*J5))</f>
        <v>1.3067765334519434</v>
      </c>
    </row>
    <row r="7" spans="1:10" x14ac:dyDescent="0.25">
      <c r="F7" s="1" t="s">
        <v>7</v>
      </c>
      <c r="G7" s="1">
        <f>G4*(EXP(1.96*G6))</f>
        <v>3.4702789206098843</v>
      </c>
      <c r="I7" s="1" t="s">
        <v>20</v>
      </c>
      <c r="J7" s="1">
        <f>J4*(EXP(-J5*1.96))</f>
        <v>1.058492139981738</v>
      </c>
    </row>
    <row r="8" spans="1:10" x14ac:dyDescent="0.25">
      <c r="F8" s="1" t="s">
        <v>8</v>
      </c>
      <c r="G8" s="1">
        <f>G4*(EXP(-1.96*G6))</f>
        <v>0.54070093424594723</v>
      </c>
    </row>
    <row r="11" spans="1:10" x14ac:dyDescent="0.25">
      <c r="A11" t="s">
        <v>11</v>
      </c>
    </row>
    <row r="13" spans="1:10" x14ac:dyDescent="0.25">
      <c r="A13" s="1"/>
      <c r="B13" s="1" t="s">
        <v>61</v>
      </c>
      <c r="C13" s="1" t="s">
        <v>62</v>
      </c>
      <c r="D13" s="1" t="s">
        <v>5</v>
      </c>
    </row>
    <row r="14" spans="1:10" x14ac:dyDescent="0.25">
      <c r="A14" s="1" t="s">
        <v>12</v>
      </c>
      <c r="B14" s="1">
        <v>33</v>
      </c>
      <c r="C14" s="1">
        <v>24</v>
      </c>
      <c r="D14" s="1">
        <f>B14+C14</f>
        <v>57</v>
      </c>
      <c r="F14" s="1" t="s">
        <v>6</v>
      </c>
      <c r="G14" s="1">
        <f>(B14*C15)/(B15*C14)</f>
        <v>2.306451612903226</v>
      </c>
      <c r="I14" s="1" t="s">
        <v>17</v>
      </c>
      <c r="J14" s="1">
        <f>(B14/D14)/(B15/D15)</f>
        <v>1.5500848896434636</v>
      </c>
    </row>
    <row r="15" spans="1:10" x14ac:dyDescent="0.25">
      <c r="A15" s="1" t="s">
        <v>13</v>
      </c>
      <c r="B15" s="1">
        <v>31</v>
      </c>
      <c r="C15" s="1">
        <v>52</v>
      </c>
      <c r="D15" s="1">
        <f>B15+C15</f>
        <v>83</v>
      </c>
      <c r="F15" s="1" t="s">
        <v>9</v>
      </c>
      <c r="G15" s="1">
        <f>(1/B14)+(1/B15)+(1/C14)+(1/C15)</f>
        <v>0.12345853071659522</v>
      </c>
      <c r="I15" s="1" t="s">
        <v>18</v>
      </c>
      <c r="J15" s="1">
        <f>(1/B14)-(1/D14)+(1/B15)-(1/D15)</f>
        <v>3.2969042398952195E-2</v>
      </c>
    </row>
    <row r="16" spans="1:10" x14ac:dyDescent="0.25">
      <c r="F16" s="1" t="s">
        <v>10</v>
      </c>
      <c r="G16" s="1">
        <f>SQRT(G15)</f>
        <v>0.35136666136188166</v>
      </c>
      <c r="I16" s="1" t="s">
        <v>19</v>
      </c>
      <c r="J16" s="1">
        <f>J14*(EXP(1.96*J15))</f>
        <v>1.6535574875817072</v>
      </c>
    </row>
    <row r="17" spans="1:10" x14ac:dyDescent="0.25">
      <c r="F17" s="1" t="s">
        <v>7</v>
      </c>
      <c r="G17" s="1">
        <f>G14*(EXP(1.96*G16))</f>
        <v>4.5923363417248213</v>
      </c>
      <c r="I17" s="1" t="s">
        <v>20</v>
      </c>
      <c r="J17" s="1">
        <f>J14*(EXP(-J15*1.96))</f>
        <v>1.4530871669995453</v>
      </c>
    </row>
    <row r="18" spans="1:10" x14ac:dyDescent="0.25">
      <c r="F18" s="1" t="s">
        <v>8</v>
      </c>
      <c r="G18" s="1">
        <f>G14*(EXP(-1.96*G16))</f>
        <v>1.15839055478804</v>
      </c>
    </row>
    <row r="21" spans="1:10" x14ac:dyDescent="0.25">
      <c r="A21" t="s">
        <v>14</v>
      </c>
    </row>
    <row r="23" spans="1:10" x14ac:dyDescent="0.25">
      <c r="A23" s="1"/>
      <c r="B23" s="1" t="s">
        <v>61</v>
      </c>
      <c r="C23" s="1" t="s">
        <v>62</v>
      </c>
      <c r="D23" s="1" t="s">
        <v>5</v>
      </c>
    </row>
    <row r="24" spans="1:10" x14ac:dyDescent="0.25">
      <c r="A24" s="1" t="s">
        <v>15</v>
      </c>
      <c r="B24" s="1">
        <v>19</v>
      </c>
      <c r="C24" s="1">
        <v>31</v>
      </c>
      <c r="D24" s="1">
        <f>B24+C24</f>
        <v>50</v>
      </c>
      <c r="F24" s="1" t="s">
        <v>6</v>
      </c>
      <c r="G24" s="1">
        <f>(B24*C25)/(B25*C24)</f>
        <v>0.61290322580645162</v>
      </c>
      <c r="I24" s="1" t="s">
        <v>17</v>
      </c>
      <c r="J24" s="1">
        <f>(B24/D24)/(B25/D25)</f>
        <v>0.76</v>
      </c>
    </row>
    <row r="25" spans="1:10" x14ac:dyDescent="0.25">
      <c r="A25" s="1" t="s">
        <v>16</v>
      </c>
      <c r="B25" s="1">
        <v>45</v>
      </c>
      <c r="C25" s="1">
        <v>45</v>
      </c>
      <c r="D25" s="1">
        <f>B25+C25</f>
        <v>90</v>
      </c>
      <c r="F25" s="1" t="s">
        <v>9</v>
      </c>
      <c r="G25" s="1">
        <f>(1/B24)+(1/B25)+(1/C24)+(1/C25)</f>
        <v>0.1293340879079419</v>
      </c>
      <c r="I25" s="1" t="s">
        <v>18</v>
      </c>
      <c r="J25" s="1">
        <f>(1/B24)-(1/D24)+(1/B25)-(1/D25)</f>
        <v>4.3742690058479528E-2</v>
      </c>
    </row>
    <row r="26" spans="1:10" x14ac:dyDescent="0.25">
      <c r="F26" s="1" t="s">
        <v>10</v>
      </c>
      <c r="G26" s="1">
        <f>SQRT(G25)</f>
        <v>0.35963048801226782</v>
      </c>
      <c r="I26" s="1" t="s">
        <v>19</v>
      </c>
      <c r="J26" s="1">
        <f>J24*(EXP(1.96*J25))</f>
        <v>0.82803390846155711</v>
      </c>
    </row>
    <row r="27" spans="1:10" x14ac:dyDescent="0.25">
      <c r="F27" s="1" t="s">
        <v>7</v>
      </c>
      <c r="G27" s="1">
        <f>G24*(EXP(1.96*G26))</f>
        <v>1.2402680569142257</v>
      </c>
      <c r="I27" s="1" t="s">
        <v>20</v>
      </c>
      <c r="J27" s="1">
        <f>J24*(EXP(-J25*1.96))</f>
        <v>0.69755597457735763</v>
      </c>
    </row>
    <row r="28" spans="1:10" x14ac:dyDescent="0.25">
      <c r="F28" s="1" t="s">
        <v>8</v>
      </c>
      <c r="G28" s="1">
        <f>G24*(EXP(-1.96*G26))</f>
        <v>0.30287836738984353</v>
      </c>
    </row>
    <row r="32" spans="1:10" x14ac:dyDescent="0.25">
      <c r="A32" t="s">
        <v>21</v>
      </c>
    </row>
    <row r="34" spans="1:10" x14ac:dyDescent="0.25">
      <c r="A34" s="1"/>
      <c r="B34" s="1" t="s">
        <v>61</v>
      </c>
      <c r="C34" s="1" t="s">
        <v>62</v>
      </c>
      <c r="D34" s="1" t="s">
        <v>5</v>
      </c>
    </row>
    <row r="35" spans="1:10" x14ac:dyDescent="0.25">
      <c r="A35" s="1" t="s">
        <v>22</v>
      </c>
      <c r="B35" s="1">
        <v>21</v>
      </c>
      <c r="C35" s="1">
        <v>48</v>
      </c>
      <c r="D35" s="1">
        <f>B35+C35</f>
        <v>69</v>
      </c>
      <c r="F35" s="1" t="s">
        <v>6</v>
      </c>
      <c r="G35" s="1">
        <f>(B35*C36)/(B36*C35)</f>
        <v>0.28488372093023256</v>
      </c>
      <c r="I35" s="1" t="s">
        <v>17</v>
      </c>
      <c r="J35" s="1">
        <f>(B35/D35)/(B36/D36)</f>
        <v>0.50252780586450962</v>
      </c>
    </row>
    <row r="36" spans="1:10" x14ac:dyDescent="0.25">
      <c r="A36" s="1" t="s">
        <v>23</v>
      </c>
      <c r="B36" s="1">
        <v>43</v>
      </c>
      <c r="C36" s="1">
        <v>28</v>
      </c>
      <c r="D36" s="1">
        <f>B36+C36</f>
        <v>71</v>
      </c>
      <c r="F36" s="1" t="s">
        <v>9</v>
      </c>
      <c r="G36" s="1">
        <f>(1/B35)+(1/B36)+(1/C35)+(1/C36)</f>
        <v>0.12742248062015504</v>
      </c>
      <c r="I36" s="1" t="s">
        <v>18</v>
      </c>
      <c r="J36" s="1">
        <f>(1/B35)-(1/D35)+(1/B36)-(1/D36)</f>
        <v>4.2297600907094057E-2</v>
      </c>
    </row>
    <row r="37" spans="1:10" x14ac:dyDescent="0.25">
      <c r="F37" s="1" t="s">
        <v>10</v>
      </c>
      <c r="G37" s="1">
        <f>SQRT(G36)</f>
        <v>0.35696285607910949</v>
      </c>
      <c r="I37" s="1" t="s">
        <v>19</v>
      </c>
      <c r="J37" s="1">
        <f>J35*(EXP(1.96*J36))</f>
        <v>0.54596467247996028</v>
      </c>
    </row>
    <row r="38" spans="1:10" x14ac:dyDescent="0.25">
      <c r="F38" s="1" t="s">
        <v>7</v>
      </c>
      <c r="G38" s="1">
        <f>G35*(EXP(1.96*G37))</f>
        <v>0.57348300264379126</v>
      </c>
      <c r="I38" s="1" t="s">
        <v>20</v>
      </c>
      <c r="J38" s="1">
        <f>J35*(EXP(-J36*1.96))</f>
        <v>0.46254676977523229</v>
      </c>
    </row>
    <row r="39" spans="1:10" x14ac:dyDescent="0.25">
      <c r="F39" s="1" t="s">
        <v>8</v>
      </c>
      <c r="G39" s="1">
        <f>G35*(EXP(-1.96*G37))</f>
        <v>0.14151898849121589</v>
      </c>
    </row>
    <row r="42" spans="1:10" x14ac:dyDescent="0.25">
      <c r="A42" t="s">
        <v>24</v>
      </c>
    </row>
    <row r="44" spans="1:10" x14ac:dyDescent="0.25">
      <c r="A44" s="1"/>
      <c r="B44" s="1" t="s">
        <v>61</v>
      </c>
      <c r="C44" s="1" t="s">
        <v>62</v>
      </c>
      <c r="D44" s="1" t="s">
        <v>5</v>
      </c>
    </row>
    <row r="45" spans="1:10" x14ac:dyDescent="0.25">
      <c r="A45" s="1" t="s">
        <v>25</v>
      </c>
      <c r="B45" s="1">
        <v>19</v>
      </c>
      <c r="C45" s="1">
        <v>1</v>
      </c>
      <c r="D45" s="1">
        <f>B45+C45</f>
        <v>20</v>
      </c>
      <c r="F45" s="1" t="s">
        <v>6</v>
      </c>
      <c r="G45" s="1">
        <f>(B45*C46)/(B46*C45)</f>
        <v>25.90909090909091</v>
      </c>
      <c r="I45" s="1" t="s">
        <v>17</v>
      </c>
      <c r="J45" s="1">
        <f>(B45/D45)/(B46/D46)</f>
        <v>2.2454545454545456</v>
      </c>
    </row>
    <row r="46" spans="1:10" x14ac:dyDescent="0.25">
      <c r="A46" s="1" t="s">
        <v>26</v>
      </c>
      <c r="B46" s="1">
        <v>55</v>
      </c>
      <c r="C46" s="1">
        <v>75</v>
      </c>
      <c r="D46" s="1">
        <f>B46+C46</f>
        <v>130</v>
      </c>
      <c r="F46" s="1" t="s">
        <v>9</v>
      </c>
      <c r="G46" s="1">
        <f>(1/B45)+(1/B46)+(1/C45)+(1/C46)</f>
        <v>1.0841467304625201</v>
      </c>
      <c r="I46" s="1" t="s">
        <v>18</v>
      </c>
      <c r="J46" s="1">
        <f>(1/B45)-(1/D45)+(1/B46)-(1/D46)</f>
        <v>1.3121089436878904E-2</v>
      </c>
    </row>
    <row r="47" spans="1:10" x14ac:dyDescent="0.25">
      <c r="F47" s="1" t="s">
        <v>10</v>
      </c>
      <c r="G47" s="1">
        <f>SQRT(G46)</f>
        <v>1.0412236697571373</v>
      </c>
      <c r="I47" s="1" t="s">
        <v>19</v>
      </c>
      <c r="J47" s="1">
        <f>J45*(EXP(1.96*J46))</f>
        <v>2.3039506103684273</v>
      </c>
    </row>
    <row r="48" spans="1:10" x14ac:dyDescent="0.25">
      <c r="F48" s="1" t="s">
        <v>7</v>
      </c>
      <c r="G48" s="1">
        <f>G45*(EXP(1.96*G47))</f>
        <v>199.41584149694336</v>
      </c>
      <c r="I48" s="1" t="s">
        <v>20</v>
      </c>
      <c r="J48" s="1">
        <f>J45*(EXP(-J46*1.96))</f>
        <v>2.1884436641183886</v>
      </c>
    </row>
    <row r="49" spans="1:10" x14ac:dyDescent="0.25">
      <c r="F49" s="1" t="s">
        <v>8</v>
      </c>
      <c r="G49" s="1">
        <f>G45*(EXP(-1.96*G47))</f>
        <v>3.3662370386247704</v>
      </c>
    </row>
    <row r="53" spans="1:10" x14ac:dyDescent="0.25">
      <c r="A53" t="s">
        <v>27</v>
      </c>
    </row>
    <row r="55" spans="1:10" x14ac:dyDescent="0.25">
      <c r="A55" s="1"/>
      <c r="B55" s="1" t="s">
        <v>61</v>
      </c>
      <c r="C55" s="1" t="s">
        <v>62</v>
      </c>
      <c r="D55" s="1" t="s">
        <v>5</v>
      </c>
    </row>
    <row r="56" spans="1:10" x14ac:dyDescent="0.25">
      <c r="A56" s="1" t="s">
        <v>28</v>
      </c>
      <c r="B56" s="1">
        <v>18</v>
      </c>
      <c r="C56" s="1">
        <v>20</v>
      </c>
      <c r="D56" s="1">
        <f>B56+C56</f>
        <v>38</v>
      </c>
      <c r="F56" s="1" t="s">
        <v>6</v>
      </c>
      <c r="G56" s="1">
        <f>(B56*C57)/(B57*C56)</f>
        <v>1.0956521739130434</v>
      </c>
      <c r="I56" s="1" t="s">
        <v>17</v>
      </c>
      <c r="J56" s="1">
        <f>(B56/D56)/(B57/D57)</f>
        <v>1.0503432494279175</v>
      </c>
    </row>
    <row r="57" spans="1:10" x14ac:dyDescent="0.25">
      <c r="A57" s="1" t="s">
        <v>29</v>
      </c>
      <c r="B57" s="1">
        <v>46</v>
      </c>
      <c r="C57" s="1">
        <v>56</v>
      </c>
      <c r="D57" s="1">
        <f>B57+C57</f>
        <v>102</v>
      </c>
      <c r="F57" s="1" t="s">
        <v>9</v>
      </c>
      <c r="G57" s="1">
        <f>(1/B56)+(1/B57)+(1/C56)+(1/C57)</f>
        <v>0.14515182884748101</v>
      </c>
      <c r="I57" s="1" t="s">
        <v>18</v>
      </c>
      <c r="J57" s="1">
        <f>(1/B56)-(1/D56)+(1/B57)-(1/D57)</f>
        <v>4.1174974948026501E-2</v>
      </c>
    </row>
    <row r="58" spans="1:10" x14ac:dyDescent="0.25">
      <c r="F58" s="1" t="s">
        <v>10</v>
      </c>
      <c r="G58" s="1">
        <f>SQRT(G57)</f>
        <v>0.38098796417666664</v>
      </c>
      <c r="I58" s="1" t="s">
        <v>19</v>
      </c>
      <c r="J58" s="1">
        <f>J56*(EXP(1.96*J57))</f>
        <v>1.1386233737944482</v>
      </c>
    </row>
    <row r="59" spans="1:10" x14ac:dyDescent="0.25">
      <c r="F59" s="1" t="s">
        <v>7</v>
      </c>
      <c r="G59" s="1">
        <f>G56*(EXP(1.96*G58))</f>
        <v>2.3119381260767597</v>
      </c>
      <c r="I59" s="1" t="s">
        <v>20</v>
      </c>
      <c r="J59" s="1">
        <f>J56*(EXP(-J57*1.96))</f>
        <v>0.96890768888954582</v>
      </c>
    </row>
    <row r="60" spans="1:10" x14ac:dyDescent="0.25">
      <c r="F60" s="1" t="s">
        <v>8</v>
      </c>
      <c r="G60" s="1">
        <f>G56*(EXP(-1.96*G58))</f>
        <v>0.5192412688991318</v>
      </c>
    </row>
    <row r="64" spans="1:10" x14ac:dyDescent="0.25">
      <c r="A64" t="s">
        <v>30</v>
      </c>
    </row>
    <row r="66" spans="1:10" x14ac:dyDescent="0.25">
      <c r="A66" s="1"/>
      <c r="B66" s="1" t="s">
        <v>61</v>
      </c>
      <c r="C66" s="1" t="s">
        <v>62</v>
      </c>
      <c r="D66" s="1" t="s">
        <v>5</v>
      </c>
    </row>
    <row r="67" spans="1:10" x14ac:dyDescent="0.25">
      <c r="A67" s="1" t="s">
        <v>31</v>
      </c>
      <c r="B67" s="1">
        <v>11</v>
      </c>
      <c r="C67" s="1">
        <v>13</v>
      </c>
      <c r="D67" s="1">
        <f>B67+C67</f>
        <v>24</v>
      </c>
      <c r="F67" s="1" t="s">
        <v>6</v>
      </c>
      <c r="G67" s="1">
        <f>(B67*C68)/(B68*C67)</f>
        <v>1.0058055152394776</v>
      </c>
      <c r="I67" s="1" t="s">
        <v>17</v>
      </c>
      <c r="J67" s="1">
        <f>(B67/D67)/(B68/D68)</f>
        <v>1.0031446540880502</v>
      </c>
    </row>
    <row r="68" spans="1:10" x14ac:dyDescent="0.25">
      <c r="A68" s="1" t="s">
        <v>32</v>
      </c>
      <c r="B68" s="1">
        <v>53</v>
      </c>
      <c r="C68" s="1">
        <v>63</v>
      </c>
      <c r="D68" s="1">
        <f>B68+C68</f>
        <v>116</v>
      </c>
      <c r="F68" s="1" t="s">
        <v>9</v>
      </c>
      <c r="G68" s="1">
        <f>(1/B67)+(1/B68)+(1/C67)+(1/C68)</f>
        <v>0.20257310823348559</v>
      </c>
      <c r="I68" s="1" t="s">
        <v>18</v>
      </c>
      <c r="J68" s="1">
        <f>(1/B67)-(1/D67)+(1/B68)-(1/D68)</f>
        <v>5.948965911555372E-2</v>
      </c>
    </row>
    <row r="69" spans="1:10" x14ac:dyDescent="0.25">
      <c r="F69" s="1" t="s">
        <v>10</v>
      </c>
      <c r="G69" s="1">
        <f>SQRT(G68)</f>
        <v>0.45008122404015655</v>
      </c>
      <c r="I69" s="1" t="s">
        <v>19</v>
      </c>
      <c r="J69" s="1">
        <f>J67*(EXP(1.96*J68))</f>
        <v>1.1272031226513386</v>
      </c>
    </row>
    <row r="70" spans="1:10" x14ac:dyDescent="0.25">
      <c r="F70" s="1" t="s">
        <v>7</v>
      </c>
      <c r="G70" s="1">
        <f>G67*(EXP(1.96*G69))</f>
        <v>2.4301377118622862</v>
      </c>
      <c r="I70" s="1" t="s">
        <v>20</v>
      </c>
      <c r="J70" s="1">
        <f>J67*(EXP(-J68*1.96))</f>
        <v>0.89273989470369652</v>
      </c>
    </row>
    <row r="71" spans="1:10" x14ac:dyDescent="0.25">
      <c r="F71" s="1" t="s">
        <v>8</v>
      </c>
      <c r="G71" s="1">
        <f>G67*(EXP(-1.96*G69))</f>
        <v>0.41629111368791433</v>
      </c>
    </row>
    <row r="75" spans="1:10" x14ac:dyDescent="0.25">
      <c r="A75" t="s">
        <v>33</v>
      </c>
    </row>
    <row r="77" spans="1:10" x14ac:dyDescent="0.25">
      <c r="A77" s="1"/>
      <c r="B77" s="1" t="s">
        <v>61</v>
      </c>
      <c r="C77" s="1" t="s">
        <v>62</v>
      </c>
      <c r="D77" s="1" t="s">
        <v>5</v>
      </c>
    </row>
    <row r="78" spans="1:10" x14ac:dyDescent="0.25">
      <c r="A78" s="1" t="s">
        <v>34</v>
      </c>
      <c r="B78" s="1">
        <v>14</v>
      </c>
      <c r="C78" s="1">
        <v>21</v>
      </c>
      <c r="D78" s="1">
        <f>B78+C78</f>
        <v>35</v>
      </c>
      <c r="F78" s="1" t="s">
        <v>6</v>
      </c>
      <c r="G78" s="1">
        <f>(B78*C79)/(B79*C78)</f>
        <v>0.73333333333333328</v>
      </c>
      <c r="I78" s="1" t="s">
        <v>17</v>
      </c>
      <c r="J78" s="1">
        <f>(B78/D78)/(B79/D79)</f>
        <v>0.84000000000000008</v>
      </c>
    </row>
    <row r="79" spans="1:10" x14ac:dyDescent="0.25">
      <c r="A79" s="1" t="s">
        <v>35</v>
      </c>
      <c r="B79" s="1">
        <v>50</v>
      </c>
      <c r="C79" s="1">
        <v>55</v>
      </c>
      <c r="D79" s="1">
        <f>B79+C79</f>
        <v>105</v>
      </c>
      <c r="F79" s="1" t="s">
        <v>9</v>
      </c>
      <c r="G79" s="1">
        <f>(1/B78)+(1/B79)+(1/C78)+(1/C79)</f>
        <v>0.15722943722943722</v>
      </c>
      <c r="I79" s="1" t="s">
        <v>18</v>
      </c>
      <c r="J79" s="1">
        <f>(1/B78)-(1/D78)+(1/B79)-(1/D79)</f>
        <v>5.3333333333333337E-2</v>
      </c>
    </row>
    <row r="80" spans="1:10" x14ac:dyDescent="0.25">
      <c r="F80" s="1" t="s">
        <v>10</v>
      </c>
      <c r="G80" s="1">
        <f>SQRT(G79)</f>
        <v>0.3965216730891733</v>
      </c>
      <c r="I80" s="1" t="s">
        <v>19</v>
      </c>
      <c r="J80" s="1">
        <f>J78*(EXP(1.96*J79))</f>
        <v>0.93256161571672858</v>
      </c>
    </row>
    <row r="81" spans="1:10" x14ac:dyDescent="0.25">
      <c r="F81" s="1" t="s">
        <v>7</v>
      </c>
      <c r="G81" s="1">
        <f>G78*(EXP(1.96*G80))</f>
        <v>1.5952453533380337</v>
      </c>
      <c r="I81" s="1" t="s">
        <v>20</v>
      </c>
      <c r="J81" s="1">
        <f>J78*(EXP(-J79*1.96))</f>
        <v>0.75662560854781136</v>
      </c>
    </row>
    <row r="82" spans="1:10" x14ac:dyDescent="0.25">
      <c r="F82" s="1" t="s">
        <v>8</v>
      </c>
      <c r="G82" s="1">
        <f>G78*(EXP(-1.96*G80))</f>
        <v>0.33711289404635059</v>
      </c>
    </row>
    <row r="85" spans="1:10" x14ac:dyDescent="0.25">
      <c r="A85" t="s">
        <v>36</v>
      </c>
    </row>
    <row r="87" spans="1:10" x14ac:dyDescent="0.25">
      <c r="A87" s="1"/>
      <c r="B87" s="1" t="s">
        <v>61</v>
      </c>
      <c r="C87" s="1" t="s">
        <v>62</v>
      </c>
      <c r="D87" s="1" t="s">
        <v>5</v>
      </c>
    </row>
    <row r="88" spans="1:10" x14ac:dyDescent="0.25">
      <c r="A88" s="1" t="s">
        <v>37</v>
      </c>
      <c r="B88" s="1">
        <v>22</v>
      </c>
      <c r="C88" s="1">
        <v>33</v>
      </c>
      <c r="D88" s="1">
        <f>B88+C88</f>
        <v>55</v>
      </c>
      <c r="F88" s="1" t="s">
        <v>6</v>
      </c>
      <c r="G88" s="1">
        <f>(B88*C89)/(B89*C88)</f>
        <v>0.68253968253968256</v>
      </c>
      <c r="I88" s="1" t="s">
        <v>17</v>
      </c>
      <c r="J88" s="1">
        <f>(B88/D88)/(B89/D89)</f>
        <v>0.80952380952380953</v>
      </c>
    </row>
    <row r="89" spans="1:10" x14ac:dyDescent="0.25">
      <c r="A89" s="1" t="s">
        <v>38</v>
      </c>
      <c r="B89" s="1">
        <v>42</v>
      </c>
      <c r="C89" s="1">
        <v>43</v>
      </c>
      <c r="D89" s="1">
        <f>B89+C89</f>
        <v>85</v>
      </c>
      <c r="F89" s="1" t="s">
        <v>9</v>
      </c>
      <c r="G89" s="1">
        <f>(1/B88)+(1/B89)+(1/C88)+(1/C89)</f>
        <v>0.12282291352058794</v>
      </c>
      <c r="I89" s="1" t="s">
        <v>18</v>
      </c>
      <c r="J89" s="1">
        <f>(1/B88)-(1/D88)+(1/B89)-(1/D89)</f>
        <v>3.9317545199898142E-2</v>
      </c>
    </row>
    <row r="90" spans="1:10" x14ac:dyDescent="0.25">
      <c r="F90" s="1" t="s">
        <v>10</v>
      </c>
      <c r="G90" s="1">
        <f>SQRT(G89)</f>
        <v>0.35046100142610437</v>
      </c>
      <c r="I90" s="1" t="s">
        <v>19</v>
      </c>
      <c r="J90" s="1">
        <f>J88*(EXP(1.96*J89))</f>
        <v>0.87437432540856763</v>
      </c>
    </row>
    <row r="91" spans="1:10" x14ac:dyDescent="0.25">
      <c r="F91" s="1" t="s">
        <v>7</v>
      </c>
      <c r="G91" s="1">
        <f>G88*(EXP(1.96*G90))</f>
        <v>1.3565828832988547</v>
      </c>
      <c r="I91" s="1" t="s">
        <v>20</v>
      </c>
      <c r="J91" s="1">
        <f>J88*(EXP(-J89*1.96))</f>
        <v>0.74948312083583479</v>
      </c>
    </row>
    <row r="92" spans="1:10" x14ac:dyDescent="0.25">
      <c r="F92" s="1" t="s">
        <v>8</v>
      </c>
      <c r="G92" s="1">
        <f>G88*(EXP(-1.96*G90))</f>
        <v>0.34340726539945726</v>
      </c>
    </row>
    <row r="95" spans="1:10" x14ac:dyDescent="0.25">
      <c r="A95" t="s">
        <v>64</v>
      </c>
    </row>
    <row r="98" spans="1:10" x14ac:dyDescent="0.25">
      <c r="A98" s="1"/>
      <c r="B98" s="1" t="s">
        <v>61</v>
      </c>
      <c r="C98" s="1" t="s">
        <v>62</v>
      </c>
      <c r="D98" s="1" t="s">
        <v>5</v>
      </c>
    </row>
    <row r="99" spans="1:10" x14ac:dyDescent="0.25">
      <c r="A99" s="1" t="s">
        <v>65</v>
      </c>
      <c r="B99" s="1">
        <v>12</v>
      </c>
      <c r="C99" s="1">
        <v>21</v>
      </c>
      <c r="D99" s="1">
        <f>B99+C99</f>
        <v>33</v>
      </c>
      <c r="F99" s="1" t="s">
        <v>6</v>
      </c>
      <c r="G99" s="1">
        <f>(B99*C100)/(B100*C99)</f>
        <v>0.60439560439560436</v>
      </c>
      <c r="I99" s="1" t="s">
        <v>17</v>
      </c>
      <c r="J99" s="1">
        <f>(B99/D99)/(B100/D100)</f>
        <v>0.74825174825174823</v>
      </c>
    </row>
    <row r="100" spans="1:10" x14ac:dyDescent="0.25">
      <c r="A100" s="1" t="s">
        <v>66</v>
      </c>
      <c r="B100" s="1">
        <v>52</v>
      </c>
      <c r="C100" s="1">
        <v>55</v>
      </c>
      <c r="D100" s="1">
        <f>B100+C100</f>
        <v>107</v>
      </c>
      <c r="F100" s="1" t="s">
        <v>9</v>
      </c>
      <c r="G100" s="1">
        <f>(1/B99)+(1/B100)+(1/C99)+(1/C100)</f>
        <v>0.16836496836496836</v>
      </c>
      <c r="I100" s="1" t="s">
        <v>18</v>
      </c>
      <c r="J100" s="1">
        <f>(1/B99)-(1/D99)+(1/B100)-(1/D100)</f>
        <v>6.2915277868548891E-2</v>
      </c>
    </row>
    <row r="101" spans="1:10" x14ac:dyDescent="0.25">
      <c r="F101" s="1" t="s">
        <v>10</v>
      </c>
      <c r="G101" s="1">
        <f>SQRT(G100)</f>
        <v>0.41032300491803814</v>
      </c>
      <c r="I101" s="1" t="s">
        <v>19</v>
      </c>
      <c r="J101" s="1">
        <f>J99*(EXP(1.96*J100))</f>
        <v>0.84645194237070909</v>
      </c>
    </row>
    <row r="102" spans="1:10" x14ac:dyDescent="0.25">
      <c r="F102" s="1" t="s">
        <v>7</v>
      </c>
      <c r="G102" s="1">
        <f>G99*(EXP(1.96*G101))</f>
        <v>1.3508131822860772</v>
      </c>
      <c r="I102" s="1" t="s">
        <v>20</v>
      </c>
      <c r="J102" s="1">
        <f>J99*(EXP(-J100*1.96))</f>
        <v>0.66144414199547574</v>
      </c>
    </row>
    <row r="103" spans="1:10" x14ac:dyDescent="0.25">
      <c r="F103" s="1" t="s">
        <v>8</v>
      </c>
      <c r="G103" s="1">
        <f>G99*(EXP(-1.96*G101))</f>
        <v>0.27042529004233939</v>
      </c>
    </row>
    <row r="107" spans="1:10" x14ac:dyDescent="0.25">
      <c r="A107" t="s">
        <v>39</v>
      </c>
    </row>
    <row r="109" spans="1:10" x14ac:dyDescent="0.25">
      <c r="A109" s="1"/>
      <c r="B109" s="1" t="s">
        <v>61</v>
      </c>
      <c r="C109" s="1" t="s">
        <v>62</v>
      </c>
      <c r="D109" s="1" t="s">
        <v>5</v>
      </c>
    </row>
    <row r="110" spans="1:10" x14ac:dyDescent="0.25">
      <c r="A110" s="1" t="s">
        <v>40</v>
      </c>
      <c r="B110" s="1">
        <v>14</v>
      </c>
      <c r="C110" s="1">
        <v>10</v>
      </c>
      <c r="D110" s="1">
        <f>B110+C110</f>
        <v>24</v>
      </c>
      <c r="F110" s="1" t="s">
        <v>6</v>
      </c>
      <c r="G110" s="1">
        <f>(B110*C111)/(B111*C110)</f>
        <v>1.8480000000000001</v>
      </c>
      <c r="I110" s="1" t="s">
        <v>17</v>
      </c>
      <c r="J110" s="1">
        <f>(B110/D110)/(B111/D111)</f>
        <v>1.3533333333333335</v>
      </c>
    </row>
    <row r="111" spans="1:10" x14ac:dyDescent="0.25">
      <c r="A111" s="1" t="s">
        <v>41</v>
      </c>
      <c r="B111" s="1">
        <v>50</v>
      </c>
      <c r="C111" s="1">
        <v>66</v>
      </c>
      <c r="D111" s="1">
        <f>B111+C111</f>
        <v>116</v>
      </c>
      <c r="F111" s="1" t="s">
        <v>9</v>
      </c>
      <c r="G111" s="1">
        <f>(1/B110)+(1/B111)+(1/C110)+(1/C111)</f>
        <v>0.20658008658008659</v>
      </c>
      <c r="I111" s="1" t="s">
        <v>18</v>
      </c>
      <c r="J111" s="1">
        <f>(1/B110)-(1/D110)+(1/B111)-(1/D111)</f>
        <v>4.114121510673234E-2</v>
      </c>
    </row>
    <row r="112" spans="1:10" x14ac:dyDescent="0.25">
      <c r="F112" s="1" t="s">
        <v>10</v>
      </c>
      <c r="G112" s="1">
        <f>SQRT(G111)</f>
        <v>0.4545108211914064</v>
      </c>
      <c r="I112" s="1" t="s">
        <v>19</v>
      </c>
      <c r="J112" s="1">
        <f>J110*(EXP(1.96*J111))</f>
        <v>1.4669823482730238</v>
      </c>
    </row>
    <row r="113" spans="1:10" x14ac:dyDescent="0.25">
      <c r="F113" s="1" t="s">
        <v>7</v>
      </c>
      <c r="G113" s="1">
        <f>G110*(EXP(1.96*G112))</f>
        <v>4.5039067317610444</v>
      </c>
      <c r="I113" s="1" t="s">
        <v>20</v>
      </c>
      <c r="J113" s="1">
        <f>J110*(EXP(-J111*1.96))</f>
        <v>1.2484888541891606</v>
      </c>
    </row>
    <row r="114" spans="1:10" x14ac:dyDescent="0.25">
      <c r="F114" s="1" t="s">
        <v>8</v>
      </c>
      <c r="G114" s="1">
        <f>G110*(EXP(-1.96*G112))</f>
        <v>0.75825371247523188</v>
      </c>
    </row>
    <row r="117" spans="1:10" x14ac:dyDescent="0.25">
      <c r="A117" t="s">
        <v>42</v>
      </c>
    </row>
    <row r="119" spans="1:10" x14ac:dyDescent="0.25">
      <c r="A119" s="1"/>
      <c r="B119" s="1" t="s">
        <v>61</v>
      </c>
      <c r="C119" s="1" t="s">
        <v>62</v>
      </c>
      <c r="D119" s="1" t="s">
        <v>5</v>
      </c>
    </row>
    <row r="120" spans="1:10" x14ac:dyDescent="0.25">
      <c r="A120" s="1" t="s">
        <v>43</v>
      </c>
      <c r="B120" s="1">
        <v>11</v>
      </c>
      <c r="C120" s="1">
        <v>19</v>
      </c>
      <c r="D120" s="1">
        <f>B120+C120</f>
        <v>30</v>
      </c>
      <c r="F120" s="1" t="s">
        <v>6</v>
      </c>
      <c r="G120" s="1">
        <f>(B120*C121)/(B121*C120)</f>
        <v>0.62264150943396224</v>
      </c>
      <c r="I120" s="1" t="s">
        <v>17</v>
      </c>
      <c r="J120" s="1">
        <f>(B120/D120)/(B121/D121)</f>
        <v>0.76100628930817604</v>
      </c>
    </row>
    <row r="121" spans="1:10" x14ac:dyDescent="0.25">
      <c r="A121" s="1" t="s">
        <v>44</v>
      </c>
      <c r="B121" s="1">
        <v>53</v>
      </c>
      <c r="C121" s="1">
        <v>57</v>
      </c>
      <c r="D121" s="1">
        <f>B121+C121</f>
        <v>110</v>
      </c>
      <c r="F121" s="1" t="s">
        <v>9</v>
      </c>
      <c r="G121" s="1">
        <f>(1/B120)+(1/B121)+(1/C120)+(1/C121)</f>
        <v>0.17995245403388402</v>
      </c>
      <c r="I121" s="1" t="s">
        <v>18</v>
      </c>
      <c r="J121" s="1">
        <f>(1/B120)-(1/D120)+(1/B121)-(1/D121)</f>
        <v>6.7352773013150374E-2</v>
      </c>
    </row>
    <row r="122" spans="1:10" x14ac:dyDescent="0.25">
      <c r="F122" s="1" t="s">
        <v>10</v>
      </c>
      <c r="G122" s="1">
        <f>SQRT(G121)</f>
        <v>0.42420803155277959</v>
      </c>
      <c r="I122" s="1" t="s">
        <v>19</v>
      </c>
      <c r="J122" s="1">
        <f>J120*(EXP(1.96*J121))</f>
        <v>0.86840053793947758</v>
      </c>
    </row>
    <row r="123" spans="1:10" x14ac:dyDescent="0.25">
      <c r="F123" s="1" t="s">
        <v>7</v>
      </c>
      <c r="G123" s="1">
        <f>G120*(EXP(1.96*G122))</f>
        <v>1.4299841921323406</v>
      </c>
      <c r="I123" s="1" t="s">
        <v>20</v>
      </c>
      <c r="J123" s="1">
        <f>J120*(EXP(-J121*1.96))</f>
        <v>0.66689338279401356</v>
      </c>
    </row>
    <row r="124" spans="1:10" x14ac:dyDescent="0.25">
      <c r="F124" s="1" t="s">
        <v>8</v>
      </c>
      <c r="G124" s="1">
        <f>G120*(EXP(-1.96*G122))</f>
        <v>0.27110960484962066</v>
      </c>
    </row>
    <row r="128" spans="1:10" x14ac:dyDescent="0.25">
      <c r="A128" t="s">
        <v>45</v>
      </c>
    </row>
    <row r="130" spans="1:10" x14ac:dyDescent="0.25">
      <c r="A130" s="1"/>
      <c r="B130" s="1" t="s">
        <v>61</v>
      </c>
      <c r="C130" s="1" t="s">
        <v>62</v>
      </c>
      <c r="D130" s="1" t="s">
        <v>5</v>
      </c>
    </row>
    <row r="131" spans="1:10" x14ac:dyDescent="0.25">
      <c r="A131" s="1" t="s">
        <v>46</v>
      </c>
      <c r="B131" s="1">
        <v>5</v>
      </c>
      <c r="C131" s="1">
        <v>22</v>
      </c>
      <c r="D131" s="1">
        <f>B131+C131</f>
        <v>27</v>
      </c>
      <c r="F131" s="1" t="s">
        <v>6</v>
      </c>
      <c r="G131" s="1">
        <f>(B131*C132)/(B132*C131)</f>
        <v>0.20801232665639446</v>
      </c>
      <c r="I131" s="1" t="s">
        <v>17</v>
      </c>
      <c r="J131" s="1">
        <f>(B131/D131)/(B132/D132)</f>
        <v>0.35467671060891398</v>
      </c>
    </row>
    <row r="132" spans="1:10" x14ac:dyDescent="0.25">
      <c r="A132" s="1" t="s">
        <v>47</v>
      </c>
      <c r="B132" s="1">
        <v>59</v>
      </c>
      <c r="C132" s="1">
        <v>54</v>
      </c>
      <c r="D132" s="1">
        <f>B132+C132</f>
        <v>113</v>
      </c>
      <c r="F132" s="1" t="s">
        <v>9</v>
      </c>
      <c r="G132" s="1">
        <f>(1/B131)+(1/B132)+(1/C131)+(1/C132)</f>
        <v>0.28092221651543692</v>
      </c>
      <c r="I132" s="1" t="s">
        <v>18</v>
      </c>
      <c r="J132" s="1">
        <f>(1/B131)-(1/D131)+(1/B132)-(1/D132)</f>
        <v>0.17106255798321196</v>
      </c>
    </row>
    <row r="133" spans="1:10" x14ac:dyDescent="0.25">
      <c r="F133" s="1" t="s">
        <v>10</v>
      </c>
      <c r="G133" s="1">
        <f>SQRT(G132)</f>
        <v>0.53002095856242981</v>
      </c>
      <c r="I133" s="1" t="s">
        <v>19</v>
      </c>
      <c r="J133" s="1">
        <f>J131*(EXP(1.96*J132))</f>
        <v>0.49595704188217549</v>
      </c>
    </row>
    <row r="134" spans="1:10" x14ac:dyDescent="0.25">
      <c r="F134" s="1" t="s">
        <v>7</v>
      </c>
      <c r="G134" s="1">
        <f>G131*(EXP(1.96*G133))</f>
        <v>0.58783036977367031</v>
      </c>
      <c r="I134" s="1" t="s">
        <v>20</v>
      </c>
      <c r="J134" s="1">
        <f>J131*(EXP(-J132*1.96))</f>
        <v>0.25364206660109201</v>
      </c>
    </row>
    <row r="135" spans="1:10" x14ac:dyDescent="0.25">
      <c r="F135" s="1" t="s">
        <v>8</v>
      </c>
      <c r="G135" s="1">
        <f>G131*(EXP(-1.96*G133))</f>
        <v>7.3608187439628672E-2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D2A7-AE9A-458E-AF0E-284A6DB24B2B}">
  <dimension ref="A1:E14"/>
  <sheetViews>
    <sheetView zoomScale="130" zoomScaleNormal="130" workbookViewId="0">
      <selection activeCell="B14" sqref="B14"/>
    </sheetView>
  </sheetViews>
  <sheetFormatPr baseColWidth="10" defaultRowHeight="15" x14ac:dyDescent="0.25"/>
  <sheetData>
    <row r="1" spans="1:5" x14ac:dyDescent="0.25">
      <c r="A1" s="1" t="s">
        <v>48</v>
      </c>
      <c r="B1" s="1" t="s">
        <v>131</v>
      </c>
      <c r="C1" s="1" t="s">
        <v>49</v>
      </c>
    </row>
    <row r="2" spans="1:5" x14ac:dyDescent="0.25">
      <c r="A2" s="1" t="s">
        <v>0</v>
      </c>
      <c r="B2" s="1">
        <v>1.42</v>
      </c>
      <c r="C2" s="1" t="s">
        <v>127</v>
      </c>
      <c r="E2" t="s">
        <v>54</v>
      </c>
    </row>
    <row r="3" spans="1:5" x14ac:dyDescent="0.25">
      <c r="A3" s="1" t="s">
        <v>11</v>
      </c>
      <c r="B3" s="1">
        <v>1.89</v>
      </c>
      <c r="C3" s="1" t="s">
        <v>121</v>
      </c>
      <c r="E3" t="s">
        <v>54</v>
      </c>
    </row>
    <row r="4" spans="1:5" x14ac:dyDescent="0.25">
      <c r="A4" s="1" t="s">
        <v>14</v>
      </c>
      <c r="B4" s="1">
        <v>1.21</v>
      </c>
      <c r="C4" s="1" t="s">
        <v>125</v>
      </c>
      <c r="E4" t="s">
        <v>53</v>
      </c>
    </row>
    <row r="5" spans="1:5" x14ac:dyDescent="0.25">
      <c r="A5" s="1" t="s">
        <v>21</v>
      </c>
      <c r="B5" s="1">
        <v>1.38</v>
      </c>
      <c r="C5" s="1" t="s">
        <v>123</v>
      </c>
      <c r="E5" t="s">
        <v>54</v>
      </c>
    </row>
    <row r="6" spans="1:5" x14ac:dyDescent="0.25">
      <c r="A6" s="1" t="s">
        <v>51</v>
      </c>
      <c r="B6" s="1">
        <v>1.21</v>
      </c>
      <c r="C6" s="1" t="s">
        <v>124</v>
      </c>
      <c r="E6" t="s">
        <v>53</v>
      </c>
    </row>
    <row r="7" spans="1:5" x14ac:dyDescent="0.25">
      <c r="A7" s="1" t="s">
        <v>27</v>
      </c>
      <c r="B7" s="1">
        <v>0.64</v>
      </c>
      <c r="C7" s="1" t="s">
        <v>126</v>
      </c>
      <c r="E7" t="s">
        <v>53</v>
      </c>
    </row>
    <row r="8" spans="1:5" x14ac:dyDescent="0.25">
      <c r="A8" s="1" t="s">
        <v>30</v>
      </c>
      <c r="B8" s="1">
        <v>0.88</v>
      </c>
      <c r="C8" s="1" t="s">
        <v>132</v>
      </c>
      <c r="E8" t="s">
        <v>53</v>
      </c>
    </row>
    <row r="9" spans="1:5" x14ac:dyDescent="0.25">
      <c r="A9" s="1" t="s">
        <v>52</v>
      </c>
      <c r="B9" s="1">
        <v>1.42</v>
      </c>
      <c r="C9" s="1" t="s">
        <v>127</v>
      </c>
      <c r="E9" t="s">
        <v>54</v>
      </c>
    </row>
    <row r="10" spans="1:5" x14ac:dyDescent="0.25">
      <c r="A10" s="1" t="s">
        <v>36</v>
      </c>
      <c r="B10" s="1">
        <v>1.67</v>
      </c>
      <c r="C10" s="1" t="s">
        <v>122</v>
      </c>
      <c r="E10" t="s">
        <v>54</v>
      </c>
    </row>
    <row r="11" spans="1:5" x14ac:dyDescent="0.25">
      <c r="A11" s="1" t="s">
        <v>64</v>
      </c>
      <c r="B11" s="1">
        <v>1.31</v>
      </c>
      <c r="C11" s="1" t="s">
        <v>133</v>
      </c>
      <c r="E11" t="s">
        <v>53</v>
      </c>
    </row>
    <row r="12" spans="1:5" x14ac:dyDescent="0.25">
      <c r="A12" s="2" t="s">
        <v>39</v>
      </c>
      <c r="B12" s="1">
        <v>0.8</v>
      </c>
      <c r="C12" s="1" t="s">
        <v>134</v>
      </c>
      <c r="E12" t="s">
        <v>53</v>
      </c>
    </row>
    <row r="13" spans="1:5" x14ac:dyDescent="0.25">
      <c r="A13" s="2" t="s">
        <v>42</v>
      </c>
      <c r="B13" s="1">
        <v>1.25</v>
      </c>
      <c r="C13" s="1" t="s">
        <v>130</v>
      </c>
      <c r="E13" t="s">
        <v>53</v>
      </c>
    </row>
    <row r="14" spans="1:5" x14ac:dyDescent="0.25">
      <c r="A14" s="2" t="s">
        <v>45</v>
      </c>
      <c r="B14" s="1">
        <v>1.45</v>
      </c>
      <c r="C14" s="1" t="s">
        <v>135</v>
      </c>
      <c r="E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Datos_AR</vt:lpstr>
      <vt:lpstr>AR</vt:lpstr>
      <vt:lpstr>Datos_LES</vt:lpstr>
      <vt:lpstr>LES</vt:lpstr>
      <vt:lpstr>Datos_miscelaneos</vt:lpstr>
      <vt:lpstr>Miscelaneos</vt:lpstr>
      <vt:lpstr>Datos_todas</vt:lpstr>
      <vt:lpstr>Todas</vt:lpstr>
      <vt:lpstr>Datos_AR_vs_LES</vt:lpstr>
      <vt:lpstr>AR_vsLES</vt:lpstr>
      <vt:lpstr>Datos_LES_vs_AR</vt:lpstr>
      <vt:lpstr>LES_vs_AR</vt:lpstr>
      <vt:lpstr>p_les_ar</vt:lpstr>
      <vt:lpstr>Datos_LES_vs_Misc</vt:lpstr>
      <vt:lpstr>Hoja4</vt:lpstr>
      <vt:lpstr>p_les_misc</vt:lpstr>
      <vt:lpstr>LES_vs_Misc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2021-12-14T21:03:11Z</dcterms:created>
  <dcterms:modified xsi:type="dcterms:W3CDTF">2022-07-12T07:31:22Z</dcterms:modified>
</cp:coreProperties>
</file>