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OneDrive/Documents/Brown/MemGuard/benchmarks/"/>
    </mc:Choice>
  </mc:AlternateContent>
  <xr:revisionPtr revIDLastSave="0" documentId="13_ncr:1_{43F6F068-189F-C044-B8E4-7B606BEE94A0}" xr6:coauthVersionLast="32" xr6:coauthVersionMax="32" xr10:uidLastSave="{00000000-0000-0000-0000-000000000000}"/>
  <bookViews>
    <workbookView xWindow="80" yWindow="460" windowWidth="25440" windowHeight="14080" activeTab="2" xr2:uid="{70ACFFEB-EE33-9745-9E69-7BA7F0556B3B}"/>
  </bookViews>
  <sheets>
    <sheet name="nginx" sheetId="1" r:id="rId1"/>
    <sheet name="coreutils" sheetId="2" r:id="rId2"/>
    <sheet name="misc" sheetId="3" r:id="rId3"/>
  </sheets>
  <definedNames>
    <definedName name="_xlnm._FilterDatabase" localSheetId="0" hidden="1">nginx!$A$1:$E$301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P58" i="1" l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H4" i="2"/>
  <c r="G94" i="1"/>
  <c r="G109" i="1"/>
  <c r="G124" i="1"/>
  <c r="G139" i="1"/>
  <c r="G5" i="1"/>
  <c r="G20" i="1"/>
  <c r="G35" i="1"/>
  <c r="G50" i="1"/>
  <c r="G65" i="1"/>
  <c r="G80" i="1"/>
  <c r="G95" i="1"/>
  <c r="G110" i="1"/>
  <c r="G125" i="1"/>
  <c r="G140" i="1"/>
  <c r="G6" i="1"/>
  <c r="G21" i="1"/>
  <c r="G36" i="1"/>
  <c r="G51" i="1"/>
  <c r="G66" i="1"/>
  <c r="G81" i="1"/>
  <c r="G96" i="1"/>
  <c r="G111" i="1"/>
  <c r="G126" i="1"/>
  <c r="G141" i="1"/>
  <c r="G7" i="1"/>
  <c r="G22" i="1"/>
  <c r="G37" i="1"/>
  <c r="G52" i="1"/>
  <c r="G67" i="1"/>
  <c r="G82" i="1"/>
  <c r="G97" i="1"/>
  <c r="G112" i="1"/>
  <c r="G127" i="1"/>
  <c r="G142" i="1"/>
  <c r="G8" i="1"/>
  <c r="G23" i="1"/>
  <c r="G38" i="1"/>
  <c r="G53" i="1"/>
  <c r="G68" i="1"/>
  <c r="G83" i="1"/>
  <c r="G98" i="1"/>
  <c r="G113" i="1"/>
  <c r="G128" i="1"/>
  <c r="G143" i="1"/>
  <c r="G9" i="1"/>
  <c r="G24" i="1"/>
  <c r="G39" i="1"/>
  <c r="G54" i="1"/>
  <c r="G69" i="1"/>
  <c r="G84" i="1"/>
  <c r="G99" i="1"/>
  <c r="G114" i="1"/>
  <c r="G129" i="1"/>
  <c r="G144" i="1"/>
  <c r="G10" i="1"/>
  <c r="G25" i="1"/>
  <c r="G40" i="1"/>
  <c r="G55" i="1"/>
  <c r="G70" i="1"/>
  <c r="G85" i="1"/>
  <c r="G100" i="1"/>
  <c r="G115" i="1"/>
  <c r="G130" i="1"/>
  <c r="G145" i="1"/>
  <c r="G11" i="1"/>
  <c r="G26" i="1"/>
  <c r="G41" i="1"/>
  <c r="G56" i="1"/>
  <c r="G71" i="1"/>
  <c r="G86" i="1"/>
  <c r="G101" i="1"/>
  <c r="G116" i="1"/>
  <c r="G131" i="1"/>
  <c r="G146" i="1"/>
  <c r="G12" i="1"/>
  <c r="G27" i="1"/>
  <c r="G42" i="1"/>
  <c r="G57" i="1"/>
  <c r="G72" i="1"/>
  <c r="G87" i="1"/>
  <c r="G102" i="1"/>
  <c r="G117" i="1"/>
  <c r="G132" i="1"/>
  <c r="G147" i="1"/>
  <c r="G13" i="1"/>
  <c r="G28" i="1"/>
  <c r="G43" i="1"/>
  <c r="G58" i="1"/>
  <c r="G73" i="1"/>
  <c r="G88" i="1"/>
  <c r="G103" i="1"/>
  <c r="G118" i="1"/>
  <c r="G133" i="1"/>
  <c r="G148" i="1"/>
  <c r="G14" i="1"/>
  <c r="G29" i="1"/>
  <c r="G44" i="1"/>
  <c r="G59" i="1"/>
  <c r="G74" i="1"/>
  <c r="G89" i="1"/>
  <c r="G104" i="1"/>
  <c r="G119" i="1"/>
  <c r="G134" i="1"/>
  <c r="G149" i="1"/>
  <c r="G15" i="1"/>
  <c r="G30" i="1"/>
  <c r="G45" i="1"/>
  <c r="G60" i="1"/>
  <c r="G75" i="1"/>
  <c r="G90" i="1"/>
  <c r="G105" i="1"/>
  <c r="G120" i="1"/>
  <c r="G135" i="1"/>
  <c r="G150" i="1"/>
  <c r="G16" i="1"/>
  <c r="G31" i="1"/>
  <c r="G46" i="1"/>
  <c r="G61" i="1"/>
  <c r="G76" i="1"/>
  <c r="G91" i="1"/>
  <c r="G106" i="1"/>
  <c r="G121" i="1"/>
  <c r="G136" i="1"/>
  <c r="G151" i="1"/>
  <c r="G17" i="1"/>
  <c r="G32" i="1"/>
  <c r="G47" i="1"/>
  <c r="G62" i="1"/>
  <c r="G77" i="1"/>
  <c r="G92" i="1"/>
  <c r="G107" i="1"/>
  <c r="G122" i="1"/>
  <c r="G137" i="1"/>
  <c r="G3" i="1"/>
  <c r="G18" i="1"/>
  <c r="G33" i="1"/>
  <c r="G48" i="1"/>
  <c r="G63" i="1"/>
  <c r="G78" i="1"/>
  <c r="G93" i="1"/>
  <c r="G108" i="1"/>
  <c r="G123" i="1"/>
  <c r="G138" i="1"/>
  <c r="G4" i="1"/>
  <c r="G19" i="1"/>
  <c r="G34" i="1"/>
  <c r="G49" i="1"/>
  <c r="G64" i="1"/>
  <c r="G79" i="1"/>
  <c r="G2" i="1"/>
  <c r="C146" i="1"/>
  <c r="C145" i="1"/>
  <c r="C144" i="1"/>
  <c r="C143" i="1"/>
  <c r="C142" i="1"/>
  <c r="C131" i="1"/>
  <c r="C130" i="1"/>
  <c r="C129" i="1"/>
  <c r="C128" i="1"/>
  <c r="C127" i="1"/>
  <c r="C116" i="1"/>
  <c r="C115" i="1"/>
  <c r="C114" i="1"/>
  <c r="C113" i="1"/>
  <c r="C112" i="1"/>
  <c r="C101" i="1"/>
  <c r="C100" i="1"/>
  <c r="C99" i="1"/>
  <c r="C98" i="1"/>
  <c r="C97" i="1"/>
  <c r="C86" i="1"/>
  <c r="C85" i="1"/>
  <c r="C84" i="1"/>
  <c r="C83" i="1"/>
  <c r="C82" i="1"/>
  <c r="C71" i="1"/>
  <c r="C70" i="1"/>
  <c r="C69" i="1"/>
  <c r="C68" i="1"/>
  <c r="C67" i="1"/>
  <c r="C56" i="1"/>
  <c r="C55" i="1"/>
  <c r="C54" i="1"/>
  <c r="C53" i="1"/>
  <c r="C52" i="1"/>
  <c r="C41" i="1"/>
  <c r="C40" i="1"/>
  <c r="C39" i="1"/>
  <c r="C38" i="1"/>
  <c r="C37" i="1"/>
  <c r="C26" i="1"/>
  <c r="C25" i="1"/>
  <c r="C24" i="1"/>
  <c r="C23" i="1"/>
  <c r="C22" i="1"/>
  <c r="C11" i="1"/>
  <c r="C10" i="1"/>
  <c r="C9" i="1"/>
  <c r="C8" i="1"/>
  <c r="C7" i="1"/>
  <c r="C151" i="1"/>
  <c r="C150" i="1"/>
  <c r="C149" i="1"/>
  <c r="C148" i="1"/>
  <c r="C147" i="1"/>
  <c r="C141" i="1"/>
  <c r="C140" i="1"/>
  <c r="C139" i="1"/>
  <c r="C138" i="1"/>
  <c r="C137" i="1"/>
  <c r="C136" i="1"/>
  <c r="C135" i="1"/>
  <c r="C134" i="1"/>
  <c r="C133" i="1"/>
  <c r="C132" i="1"/>
  <c r="C126" i="1"/>
  <c r="C125" i="1"/>
  <c r="C124" i="1"/>
  <c r="C123" i="1"/>
  <c r="C122" i="1"/>
  <c r="C121" i="1"/>
  <c r="C120" i="1"/>
  <c r="C119" i="1"/>
  <c r="C118" i="1"/>
  <c r="C117" i="1"/>
  <c r="C111" i="1"/>
  <c r="C110" i="1"/>
  <c r="C109" i="1"/>
  <c r="C108" i="1"/>
  <c r="C107" i="1"/>
  <c r="C106" i="1"/>
  <c r="C105" i="1"/>
  <c r="C104" i="1"/>
  <c r="C103" i="1"/>
  <c r="C102" i="1"/>
  <c r="C96" i="1"/>
  <c r="C95" i="1"/>
  <c r="C94" i="1"/>
  <c r="C93" i="1"/>
  <c r="C92" i="1"/>
  <c r="C91" i="1"/>
  <c r="C90" i="1"/>
  <c r="C89" i="1"/>
  <c r="C88" i="1"/>
  <c r="C87" i="1"/>
  <c r="C81" i="1"/>
  <c r="C80" i="1"/>
  <c r="C79" i="1"/>
  <c r="C78" i="1"/>
  <c r="C77" i="1"/>
  <c r="C76" i="1"/>
  <c r="C75" i="1"/>
  <c r="C74" i="1"/>
  <c r="C73" i="1"/>
  <c r="C72" i="1"/>
  <c r="C66" i="1"/>
  <c r="C65" i="1"/>
  <c r="C64" i="1"/>
  <c r="C63" i="1"/>
  <c r="C62" i="1"/>
  <c r="C61" i="1"/>
  <c r="C60" i="1"/>
  <c r="C59" i="1"/>
  <c r="C58" i="1"/>
  <c r="C57" i="1"/>
  <c r="C51" i="1"/>
  <c r="C50" i="1"/>
  <c r="C49" i="1"/>
  <c r="C48" i="1"/>
  <c r="C47" i="1"/>
  <c r="C46" i="1"/>
  <c r="C45" i="1"/>
  <c r="C44" i="1"/>
  <c r="C43" i="1"/>
  <c r="C42" i="1"/>
  <c r="C36" i="1"/>
  <c r="C35" i="1"/>
  <c r="C34" i="1"/>
  <c r="C33" i="1"/>
  <c r="C32" i="1"/>
  <c r="C31" i="1"/>
  <c r="C30" i="1"/>
  <c r="C29" i="1"/>
  <c r="C28" i="1"/>
  <c r="C27" i="1"/>
  <c r="C21" i="1"/>
  <c r="C20" i="1"/>
  <c r="C19" i="1"/>
  <c r="C18" i="1"/>
  <c r="C17" i="1"/>
  <c r="C16" i="1"/>
  <c r="C15" i="1"/>
  <c r="C14" i="1"/>
  <c r="C13" i="1"/>
  <c r="C12" i="1"/>
  <c r="C6" i="1"/>
  <c r="C5" i="1"/>
  <c r="C4" i="1"/>
  <c r="C3" i="1"/>
  <c r="C2" i="1"/>
  <c r="C27" i="2"/>
  <c r="B27" i="2"/>
  <c r="C14" i="2"/>
  <c r="B14" i="2"/>
</calcChain>
</file>

<file path=xl/sharedStrings.xml><?xml version="1.0" encoding="utf-8"?>
<sst xmlns="http://schemas.openxmlformats.org/spreadsheetml/2006/main" count="349" uniqueCount="38">
  <si>
    <t>Vanilla</t>
  </si>
  <si>
    <t>MemGuard</t>
  </si>
  <si>
    <t>Application</t>
  </si>
  <si>
    <t># connections</t>
  </si>
  <si>
    <t>File Size</t>
  </si>
  <si>
    <t>1K</t>
  </si>
  <si>
    <t>2K</t>
  </si>
  <si>
    <t>4K</t>
  </si>
  <si>
    <t>8K</t>
  </si>
  <si>
    <t>16K</t>
  </si>
  <si>
    <t>16M</t>
  </si>
  <si>
    <t>8M</t>
  </si>
  <si>
    <t>4M</t>
  </si>
  <si>
    <t>2M</t>
  </si>
  <si>
    <t>1M</t>
  </si>
  <si>
    <t>ls with 10,000 files; command: ls -lah ../ls_test</t>
  </si>
  <si>
    <t>Avg</t>
  </si>
  <si>
    <t>USER-CPU (s)</t>
  </si>
  <si>
    <t>SYSTEM-CPU (s)</t>
  </si>
  <si>
    <t>32K</t>
  </si>
  <si>
    <t>64K</t>
  </si>
  <si>
    <t>128K</t>
  </si>
  <si>
    <t>256K</t>
  </si>
  <si>
    <t>512K</t>
  </si>
  <si>
    <t>File Size (bytes)</t>
  </si>
  <si>
    <t>Vanilla Transfer Rate</t>
  </si>
  <si>
    <t>MemGuard Transfer Rate</t>
  </si>
  <si>
    <t>%Performace Hit</t>
  </si>
  <si>
    <t>Avg Performance Hit</t>
  </si>
  <si>
    <t>Averaged Across File Size</t>
  </si>
  <si>
    <t>Concurrency</t>
  </si>
  <si>
    <t>Averaged Across Concurrency</t>
  </si>
  <si>
    <t>Averages</t>
  </si>
  <si>
    <t>ls -lah, 10,000 files</t>
  </si>
  <si>
    <t>Test</t>
  </si>
  <si>
    <t>Performance</t>
  </si>
  <si>
    <t>libc code size increase:</t>
  </si>
  <si>
    <t>nginx code size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</si>
</sst>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MemGuard Performance on</a:t>
            </a:r>
            <a:r>
              <a:rPr lang="en-US" baseline="0"/>
              <a:t> Nginx: File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nginx!$I$8:$I$22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nginx!$J$8:$J$22</c:f>
              <c:numCache>
                <c:formatCode>0.00%</c:formatCode>
                <c:ptCount val="15"/>
                <c:pt idx="0">
                  <c:v>0.41838163075511459</c:v>
                </c:pt>
                <c:pt idx="1">
                  <c:v>0.3806521467217388</c:v>
                </c:pt>
                <c:pt idx="2">
                  <c:v>0.39450880593938897</c:v>
                </c:pt>
                <c:pt idx="3">
                  <c:v>0.39029763410992696</c:v>
                </c:pt>
                <c:pt idx="4">
                  <c:v>0.35796648330607461</c:v>
                </c:pt>
                <c:pt idx="5">
                  <c:v>0.36481654644491984</c:v>
                </c:pt>
                <c:pt idx="6">
                  <c:v>0.24226766295228841</c:v>
                </c:pt>
                <c:pt idx="7">
                  <c:v>0.21949885224160753</c:v>
                </c:pt>
                <c:pt idx="8">
                  <c:v>4.9709402619972243E-3</c:v>
                </c:pt>
                <c:pt idx="9">
                  <c:v>-3.2978637250961902E-2</c:v>
                </c:pt>
                <c:pt idx="10">
                  <c:v>-1.1692835791968228E-3</c:v>
                </c:pt>
                <c:pt idx="11">
                  <c:v>-4.4074150303883407E-3</c:v>
                </c:pt>
                <c:pt idx="12">
                  <c:v>-3.7671127983982068E-2</c:v>
                </c:pt>
                <c:pt idx="13">
                  <c:v>3.8139926238837739E-2</c:v>
                </c:pt>
                <c:pt idx="14">
                  <c:v>1.7578578388050874E-2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0-9E49-A7B9-EA660E59D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40432"/>
        <c:axId val="1941967072"/>
      </c:scatterChart>
      <c:valAx>
        <c:axId val="1777740432"/>
        <c:scaling>
          <c:logBase val="2"/>
          <c:orientation val="minMax"/>
          <c:max val="16777216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967072"/>
        <c:crosses val="autoZero"/>
        <c:crossBetween val="midCat"/>
        <c:majorUnit val="4"/>
      </c:valAx>
      <c:valAx>
        <c:axId val="1941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Bandwith</a:t>
                </a:r>
                <a:r>
                  <a:rPr lang="en-US" baseline="0"/>
                  <a:t> Decrease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MemGuard Performance on Nginx: Concurrency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nginx!$L$8:$L$17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nginx!$M$8:$M$17</c:f>
              <c:numCache>
                <c:formatCode>0.00%</c:formatCode>
                <c:ptCount val="10"/>
                <c:pt idx="0">
                  <c:v>0.11219458245857553</c:v>
                </c:pt>
                <c:pt idx="1">
                  <c:v>3.6047986905378346E-2</c:v>
                </c:pt>
                <c:pt idx="2">
                  <c:v>0.21397148261457219</c:v>
                </c:pt>
                <c:pt idx="3">
                  <c:v>0.1947125101965983</c:v>
                </c:pt>
                <c:pt idx="4">
                  <c:v>0.18940306689511488</c:v>
                </c:pt>
                <c:pt idx="5">
                  <c:v>0.16105181019630815</c:v>
                </c:pt>
                <c:pt idx="6">
                  <c:v>0.18596338066985407</c:v>
                </c:pt>
                <c:pt idx="7">
                  <c:v>0.23972298296596828</c:v>
                </c:pt>
                <c:pt idx="8">
                  <c:v>0.19976844177897685</c:v>
                </c:pt>
                <c:pt idx="9">
                  <c:v>0.30239891766226423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8-CB43-8487-76880D55B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338832"/>
        <c:axId val="1815591280"/>
      </c:scatterChart>
      <c:valAx>
        <c:axId val="190033883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Concurrent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591280"/>
        <c:crosses val="autoZero"/>
        <c:crossBetween val="midCat"/>
      </c:valAx>
      <c:valAx>
        <c:axId val="18155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Bandwith Decrease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3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MemGuard Bandwidth</a:t>
            </a:r>
            <a:r>
              <a:rPr lang="en-US" baseline="0"/>
              <a:t> Performance on Nginx: File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Vanilla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nginx!$I$44:$I$58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</c:strCache>
            </c:strRef>
          </c:cat>
          <c:val>
            <c:numRef>
              <c:f>nginx!$J$44:$J$58</c:f>
              <c:numCache>
                <c:formatCode>General</c:formatCode>
                <c:ptCount val="15"/>
                <c:pt idx="0">
                  <c:v>26904.235000000004</c:v>
                </c:pt>
                <c:pt idx="1">
                  <c:v>48875.55</c:v>
                </c:pt>
                <c:pt idx="2">
                  <c:v>89849.211999999985</c:v>
                </c:pt>
                <c:pt idx="3">
                  <c:v>175521.10200000001</c:v>
                </c:pt>
                <c:pt idx="4">
                  <c:v>339819.86900000001</c:v>
                </c:pt>
                <c:pt idx="5">
                  <c:v>552480.30199999991</c:v>
                </c:pt>
                <c:pt idx="6">
                  <c:v>919533.10800000001</c:v>
                </c:pt>
                <c:pt idx="7">
                  <c:v>1467146.929</c:v>
                </c:pt>
                <c:pt idx="8">
                  <c:v>1988512.7660000001</c:v>
                </c:pt>
                <c:pt idx="9">
                  <c:v>2181549.4070000006</c:v>
                </c:pt>
                <c:pt idx="10">
                  <c:v>2817407.415</c:v>
                </c:pt>
                <c:pt idx="11">
                  <c:v>2900144.5850000004</c:v>
                </c:pt>
                <c:pt idx="12">
                  <c:v>2871462.6869999999</c:v>
                </c:pt>
                <c:pt idx="13">
                  <c:v>2831229.6340000001</c:v>
                </c:pt>
                <c:pt idx="14">
                  <c:v>2594516.7359999996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5-374C-B66B-A89F68EF289D}"/>
            </c:ext>
          </c:extLst>
        </c:ser>
        <c:ser>
          <c:idx val="1"/>
          <c:order val="1"/>
          <c:tx>
            <c:v>MemGuard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nginx!$I$44:$I$58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</c:strCache>
            </c:strRef>
          </c:cat>
          <c:val>
            <c:numRef>
              <c:f>nginx!$K$44:$K$58</c:f>
              <c:numCache>
                <c:formatCode>General</c:formatCode>
                <c:ptCount val="15"/>
                <c:pt idx="0">
                  <c:v>14960.498000000003</c:v>
                </c:pt>
                <c:pt idx="1">
                  <c:v>28779.964</c:v>
                </c:pt>
                <c:pt idx="2">
                  <c:v>52043.340000000004</c:v>
                </c:pt>
                <c:pt idx="3">
                  <c:v>101531.807</c:v>
                </c:pt>
                <c:pt idx="4">
                  <c:v>206784.67799999999</c:v>
                </c:pt>
                <c:pt idx="5">
                  <c:v>339100.79899999994</c:v>
                </c:pt>
                <c:pt idx="6">
                  <c:v>687982.85899999994</c:v>
                </c:pt>
                <c:pt idx="7">
                  <c:v>1144608.1910000001</c:v>
                </c:pt>
                <c:pt idx="8">
                  <c:v>1964537.8040000002</c:v>
                </c:pt>
                <c:pt idx="9">
                  <c:v>2261931.2650000001</c:v>
                </c:pt>
                <c:pt idx="10">
                  <c:v>2828706.5760000004</c:v>
                </c:pt>
                <c:pt idx="11">
                  <c:v>2903851.8529999997</c:v>
                </c:pt>
                <c:pt idx="12">
                  <c:v>2929642.8489999999</c:v>
                </c:pt>
                <c:pt idx="13">
                  <c:v>2722851.4270000001</c:v>
                </c:pt>
                <c:pt idx="14">
                  <c:v>2557691.7239999999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5-374C-B66B-A89F68EF2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688592"/>
        <c:axId val="1939834528"/>
      </c:barChart>
      <c:catAx>
        <c:axId val="193968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34528"/>
        <c:crosses val="autoZero"/>
        <c:auto val="1"/>
        <c:lblAlgn val="ctr"/>
        <c:lblOffset val="100"/>
        <c:noMultiLvlLbl val="0"/>
      </c:catAx>
      <c:valAx>
        <c:axId val="1939834528"/>
        <c:scaling>
          <c:logBase val="2"/>
          <c:orientation val="minMax"/>
          <c:min val="40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(kBytes/sec)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8859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MemGuard Bandwidth Performance on Nginx: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Vanilla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nginx!$N$44:$N$52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nginx!$O$44:$O$52</c:f>
              <c:numCache>
                <c:formatCode>General</c:formatCode>
                <c:ptCount val="9"/>
                <c:pt idx="0">
                  <c:v>26.273666992187504</c:v>
                </c:pt>
                <c:pt idx="1">
                  <c:v>47.730029296875003</c:v>
                </c:pt>
                <c:pt idx="2">
                  <c:v>87.743371093749985</c:v>
                </c:pt>
                <c:pt idx="3">
                  <c:v>171.40732617187501</c:v>
                </c:pt>
                <c:pt idx="4">
                  <c:v>331.85534082031251</c:v>
                </c:pt>
                <c:pt idx="5">
                  <c:v>539.53154492187491</c:v>
                </c:pt>
                <c:pt idx="6">
                  <c:v>897.98155078125001</c:v>
                </c:pt>
                <c:pt idx="7">
                  <c:v>1432.7606728515625</c:v>
                </c:pt>
                <c:pt idx="8">
                  <c:v>1941.9069980468751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9-5149-9916-A8E8A0EE3F12}"/>
            </c:ext>
          </c:extLst>
        </c:ser>
        <c:ser>
          <c:idx val="1"/>
          <c:order val="1"/>
          <c:tx>
            <c:v>MemGuard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nginx!$N$44:$N$52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nginx!$P$44:$P$52</c:f>
              <c:numCache>
                <c:formatCode>General</c:formatCode>
                <c:ptCount val="9"/>
                <c:pt idx="0">
                  <c:v>14.609861328125003</c:v>
                </c:pt>
                <c:pt idx="1">
                  <c:v>28.10543359375</c:v>
                </c:pt>
                <c:pt idx="2">
                  <c:v>50.823574218750004</c:v>
                </c:pt>
                <c:pt idx="3">
                  <c:v>99.152155273437501</c:v>
                </c:pt>
                <c:pt idx="4">
                  <c:v>201.93816210937499</c:v>
                </c:pt>
                <c:pt idx="5">
                  <c:v>331.15312402343744</c:v>
                </c:pt>
                <c:pt idx="6">
                  <c:v>671.85826074218744</c:v>
                </c:pt>
                <c:pt idx="7">
                  <c:v>1117.7814365234376</c:v>
                </c:pt>
                <c:pt idx="8">
                  <c:v>1918.4939492187502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9-5149-9916-A8E8A0EE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482480"/>
        <c:axId val="1945327856"/>
      </c:scatterChart>
      <c:valAx>
        <c:axId val="1897482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27856"/>
        <c:crosses val="autoZero"/>
        <c:crossBetween val="midCat"/>
      </c:valAx>
      <c:valAx>
        <c:axId val="1945327856"/>
        <c:scaling>
          <c:logBase val="2"/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48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23</xdr:row>
      <xdr:rowOff>171450</xdr:rowOff>
    </xdr:from>
    <xdr:to>
      <xdr:col>12</xdr:col>
      <xdr:colOff>641350</xdr:colOff>
      <xdr:row>37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20D78-A0F8-F643-BBCF-89ADF45A4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622300</xdr:colOff>
      <xdr:row>17</xdr:row>
      <xdr:rowOff>184150</xdr:rowOff>
    </xdr:from>
    <xdr:to>
      <xdr:col>18</xdr:col>
      <xdr:colOff>241300</xdr:colOff>
      <xdr:row>31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85DADE-30C3-2140-9155-DB3E929C8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58</xdr:row>
      <xdr:rowOff>133350</xdr:rowOff>
    </xdr:from>
    <xdr:to>
      <xdr:col>13</xdr:col>
      <xdr:colOff>152400</xdr:colOff>
      <xdr:row>72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236B66-FF2B-C042-944F-76B219A85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749299</xdr:colOff>
      <xdr:row>63</xdr:row>
      <xdr:rowOff>57150</xdr:rowOff>
    </xdr:from>
    <xdr:to>
      <xdr:col>23</xdr:col>
      <xdr:colOff>524933</xdr:colOff>
      <xdr:row>86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613F8D-3E68-D846-B973-661F729B0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9561-3ACE-1949-9159-BA261B2CF81F}">
  <dimension ref="A1:Q151"/>
  <sheetViews>
    <sheetView topLeftCell="F1" zoomScale="75" workbookViewId="0">
      <selection activeCell="S93" sqref="S93"/>
    </sheetView>
  </sheetViews>
  <sheetFormatPr baseColWidth="10" defaultRowHeight="16" x14ac:dyDescent="0.2"/>
  <cols>
    <col min="1" max="1" width="10.33203125" bestFit="1" customWidth="1"/>
    <col min="2" max="2" width="12.33203125" bestFit="1" customWidth="1"/>
    <col min="3" max="3" width="14.1640625" bestFit="1" customWidth="1"/>
    <col min="4" max="4" width="8" bestFit="1" customWidth="1"/>
    <col min="5" max="5" width="18.6640625" bestFit="1" customWidth="1"/>
    <col min="6" max="6" width="22.5" bestFit="1" customWidth="1"/>
    <col min="7" max="7" width="15" style="1" bestFit="1" customWidth="1"/>
    <col min="9" max="9" width="10.83203125" style="1"/>
    <col min="13" max="13" width="10.83203125" style="1"/>
    <col min="16" max="16" width="14.1640625" bestFit="1" customWidth="1"/>
  </cols>
  <sheetData>
    <row r="1" spans="1:13" x14ac:dyDescent="0.2">
      <c r="A1" t="s">
        <v>2</v>
      </c>
      <c r="B1" t="s">
        <v>3</v>
      </c>
      <c r="C1" t="s">
        <v>24</v>
      </c>
      <c r="D1" t="s">
        <v>4</v>
      </c>
      <c r="E1" t="s">
        <v>25</v>
      </c>
      <c r="F1" t="s">
        <v>26</v>
      </c>
      <c r="G1" s="1" t="s">
        <v>27</v>
      </c>
    </row>
    <row r="2" spans="1:13" x14ac:dyDescent="0.2">
      <c r="A2" t="s">
        <v>0</v>
      </c>
      <c r="B2">
        <v>1</v>
      </c>
      <c r="C2">
        <f>2^10</f>
        <v>1024</v>
      </c>
      <c r="D2" t="s">
        <v>5</v>
      </c>
      <c r="E2">
        <v>8949.2800000000007</v>
      </c>
      <c r="F2">
        <v>6890.49</v>
      </c>
      <c r="G2" s="1">
        <f t="shared" ref="G2:G33" si="0">(E2-F2)/E2</f>
        <v>0.23005090912341561</v>
      </c>
    </row>
    <row r="3" spans="1:13" x14ac:dyDescent="0.2">
      <c r="A3" t="s">
        <v>0</v>
      </c>
      <c r="B3">
        <v>1</v>
      </c>
      <c r="C3">
        <f>2^11</f>
        <v>2048</v>
      </c>
      <c r="D3" t="s">
        <v>6</v>
      </c>
      <c r="E3">
        <v>15495.71</v>
      </c>
      <c r="F3">
        <v>12645.54</v>
      </c>
      <c r="G3" s="1">
        <f t="shared" si="0"/>
        <v>0.18393284334825563</v>
      </c>
    </row>
    <row r="4" spans="1:13" x14ac:dyDescent="0.2">
      <c r="A4" t="s">
        <v>0</v>
      </c>
      <c r="B4">
        <v>1</v>
      </c>
      <c r="C4">
        <f>2^12</f>
        <v>4096</v>
      </c>
      <c r="D4" t="s">
        <v>7</v>
      </c>
      <c r="E4">
        <v>29697.35</v>
      </c>
      <c r="F4">
        <v>23868.49</v>
      </c>
      <c r="G4" s="1">
        <f t="shared" si="0"/>
        <v>0.19627542524838065</v>
      </c>
    </row>
    <row r="5" spans="1:13" x14ac:dyDescent="0.2">
      <c r="A5" t="s">
        <v>0</v>
      </c>
      <c r="B5">
        <v>1</v>
      </c>
      <c r="C5">
        <f>2^13</f>
        <v>8192</v>
      </c>
      <c r="D5" t="s">
        <v>8</v>
      </c>
      <c r="E5">
        <v>57810.15</v>
      </c>
      <c r="F5">
        <v>48556.95</v>
      </c>
      <c r="G5" s="1">
        <f t="shared" si="0"/>
        <v>0.16006185764956507</v>
      </c>
    </row>
    <row r="6" spans="1:13" x14ac:dyDescent="0.2">
      <c r="A6" t="s">
        <v>0</v>
      </c>
      <c r="B6">
        <v>1</v>
      </c>
      <c r="C6">
        <f>2^14</f>
        <v>16384</v>
      </c>
      <c r="D6" t="s">
        <v>9</v>
      </c>
      <c r="E6">
        <v>112237.4</v>
      </c>
      <c r="F6">
        <v>94293.08</v>
      </c>
      <c r="G6" s="1">
        <f t="shared" si="0"/>
        <v>0.15987825804945582</v>
      </c>
      <c r="I6" t="s">
        <v>31</v>
      </c>
      <c r="J6" s="1"/>
      <c r="L6" t="s">
        <v>29</v>
      </c>
    </row>
    <row r="7" spans="1:13" x14ac:dyDescent="0.2">
      <c r="A7" t="s">
        <v>0</v>
      </c>
      <c r="B7">
        <v>1</v>
      </c>
      <c r="C7">
        <f>2^15</f>
        <v>32768</v>
      </c>
      <c r="D7" t="s">
        <v>19</v>
      </c>
      <c r="E7">
        <v>195104.6</v>
      </c>
      <c r="F7">
        <v>138943.75</v>
      </c>
      <c r="G7" s="1">
        <f t="shared" si="0"/>
        <v>0.28784995330709784</v>
      </c>
      <c r="I7" t="s">
        <v>4</v>
      </c>
      <c r="J7" s="1" t="s">
        <v>28</v>
      </c>
      <c r="L7" t="s">
        <v>30</v>
      </c>
      <c r="M7" s="1" t="s">
        <v>28</v>
      </c>
    </row>
    <row r="8" spans="1:13" x14ac:dyDescent="0.2">
      <c r="A8" t="s">
        <v>0</v>
      </c>
      <c r="B8">
        <v>1</v>
      </c>
      <c r="C8">
        <f>2^16</f>
        <v>65536</v>
      </c>
      <c r="D8" t="s">
        <v>20</v>
      </c>
      <c r="E8">
        <v>358840.75</v>
      </c>
      <c r="F8">
        <v>297120.78000000003</v>
      </c>
      <c r="G8" s="1">
        <f t="shared" si="0"/>
        <v>0.17199821926578843</v>
      </c>
      <c r="I8">
        <v>1024</v>
      </c>
      <c r="J8" s="1">
        <v>0.41838163075511459</v>
      </c>
      <c r="L8">
        <v>1</v>
      </c>
      <c r="M8" s="1">
        <v>0.11219458245857553</v>
      </c>
    </row>
    <row r="9" spans="1:13" x14ac:dyDescent="0.2">
      <c r="A9" t="s">
        <v>0</v>
      </c>
      <c r="B9">
        <v>1</v>
      </c>
      <c r="C9">
        <f>2^17</f>
        <v>131072</v>
      </c>
      <c r="D9" t="s">
        <v>21</v>
      </c>
      <c r="E9">
        <v>687573.55</v>
      </c>
      <c r="F9">
        <v>575015.01</v>
      </c>
      <c r="G9" s="1">
        <f t="shared" si="0"/>
        <v>0.16370399937577593</v>
      </c>
      <c r="I9">
        <v>2048</v>
      </c>
      <c r="J9" s="1">
        <v>0.3806521467217388</v>
      </c>
      <c r="L9">
        <v>2</v>
      </c>
      <c r="M9" s="1">
        <v>3.6047986905378346E-2</v>
      </c>
    </row>
    <row r="10" spans="1:13" x14ac:dyDescent="0.2">
      <c r="A10" t="s">
        <v>0</v>
      </c>
      <c r="B10">
        <v>1</v>
      </c>
      <c r="C10">
        <f>2^18</f>
        <v>262144</v>
      </c>
      <c r="D10" t="s">
        <v>22</v>
      </c>
      <c r="E10">
        <v>981485.32</v>
      </c>
      <c r="F10">
        <v>949626.18</v>
      </c>
      <c r="G10" s="1">
        <f t="shared" si="0"/>
        <v>3.246012889932974E-2</v>
      </c>
      <c r="I10">
        <v>4096</v>
      </c>
      <c r="J10" s="1">
        <v>0.39450880593938897</v>
      </c>
      <c r="L10">
        <v>4</v>
      </c>
      <c r="M10" s="1">
        <v>0.21397148261457219</v>
      </c>
    </row>
    <row r="11" spans="1:13" x14ac:dyDescent="0.2">
      <c r="A11" t="s">
        <v>0</v>
      </c>
      <c r="B11">
        <v>1</v>
      </c>
      <c r="C11">
        <f>2^19</f>
        <v>524288</v>
      </c>
      <c r="D11" t="s">
        <v>23</v>
      </c>
      <c r="E11">
        <v>1238816.06</v>
      </c>
      <c r="F11">
        <v>1160522.56</v>
      </c>
      <c r="G11" s="1">
        <f t="shared" si="0"/>
        <v>6.3200262353718589E-2</v>
      </c>
      <c r="I11">
        <v>8192</v>
      </c>
      <c r="J11" s="1">
        <v>0.39029763410992696</v>
      </c>
      <c r="L11">
        <v>8</v>
      </c>
      <c r="M11" s="1">
        <v>0.1947125101965983</v>
      </c>
    </row>
    <row r="12" spans="1:13" x14ac:dyDescent="0.2">
      <c r="A12" t="s">
        <v>0</v>
      </c>
      <c r="B12">
        <v>1</v>
      </c>
      <c r="C12">
        <f>2^20</f>
        <v>1048576</v>
      </c>
      <c r="D12" t="s">
        <v>14</v>
      </c>
      <c r="E12">
        <v>1805936.72</v>
      </c>
      <c r="F12">
        <v>1746743.25</v>
      </c>
      <c r="G12" s="1">
        <f t="shared" si="0"/>
        <v>3.277715622283818E-2</v>
      </c>
      <c r="I12">
        <v>16384</v>
      </c>
      <c r="J12" s="1">
        <v>0.35796648330607461</v>
      </c>
      <c r="L12">
        <v>16</v>
      </c>
      <c r="M12" s="1">
        <v>0.18940306689511488</v>
      </c>
    </row>
    <row r="13" spans="1:13" x14ac:dyDescent="0.2">
      <c r="A13" t="s">
        <v>0</v>
      </c>
      <c r="B13">
        <v>1</v>
      </c>
      <c r="C13">
        <f>2^21</f>
        <v>2097152</v>
      </c>
      <c r="D13" t="s">
        <v>13</v>
      </c>
      <c r="E13">
        <v>2257966.27</v>
      </c>
      <c r="F13">
        <v>2184751.09</v>
      </c>
      <c r="G13" s="1">
        <f t="shared" si="0"/>
        <v>3.2425276219914555E-2</v>
      </c>
      <c r="I13">
        <v>32768</v>
      </c>
      <c r="J13" s="1">
        <v>0.36481654644491984</v>
      </c>
      <c r="L13">
        <v>32</v>
      </c>
      <c r="M13" s="1">
        <v>0.16105181019630815</v>
      </c>
    </row>
    <row r="14" spans="1:13" x14ac:dyDescent="0.2">
      <c r="A14" t="s">
        <v>0</v>
      </c>
      <c r="B14">
        <v>1</v>
      </c>
      <c r="C14">
        <f>2^22</f>
        <v>4194304</v>
      </c>
      <c r="D14" t="s">
        <v>12</v>
      </c>
      <c r="E14">
        <v>2574415.31</v>
      </c>
      <c r="F14">
        <v>2633393.7000000002</v>
      </c>
      <c r="G14" s="1">
        <f t="shared" si="0"/>
        <v>-2.2909431035041557E-2</v>
      </c>
      <c r="I14">
        <v>65536</v>
      </c>
      <c r="J14" s="1">
        <v>0.24226766295228841</v>
      </c>
      <c r="L14">
        <v>64</v>
      </c>
      <c r="M14" s="1">
        <v>0.18596338066985407</v>
      </c>
    </row>
    <row r="15" spans="1:13" x14ac:dyDescent="0.2">
      <c r="A15" t="s">
        <v>0</v>
      </c>
      <c r="B15">
        <v>1</v>
      </c>
      <c r="C15">
        <f>2^23</f>
        <v>8388608</v>
      </c>
      <c r="D15" t="s">
        <v>11</v>
      </c>
      <c r="E15">
        <v>2950206.3</v>
      </c>
      <c r="F15">
        <v>2941368.52</v>
      </c>
      <c r="G15" s="1">
        <f t="shared" si="0"/>
        <v>2.9956481348439247E-3</v>
      </c>
      <c r="I15">
        <v>131072</v>
      </c>
      <c r="J15" s="1">
        <v>0.21949885224160753</v>
      </c>
      <c r="L15">
        <v>128</v>
      </c>
      <c r="M15" s="1">
        <v>0.23972298296596828</v>
      </c>
    </row>
    <row r="16" spans="1:13" x14ac:dyDescent="0.2">
      <c r="A16" t="s">
        <v>0</v>
      </c>
      <c r="B16">
        <v>1</v>
      </c>
      <c r="C16">
        <f>2^24</f>
        <v>16777216</v>
      </c>
      <c r="D16" t="s">
        <v>10</v>
      </c>
      <c r="E16">
        <v>3077036.15</v>
      </c>
      <c r="F16">
        <v>3113289.08</v>
      </c>
      <c r="G16" s="1">
        <f t="shared" si="0"/>
        <v>-1.1781769284706053E-2</v>
      </c>
      <c r="I16">
        <v>262144</v>
      </c>
      <c r="J16" s="1">
        <v>4.9709402619972243E-3</v>
      </c>
      <c r="L16">
        <v>256</v>
      </c>
      <c r="M16" s="1">
        <v>0.19976844177897685</v>
      </c>
    </row>
    <row r="17" spans="1:13" x14ac:dyDescent="0.2">
      <c r="A17" t="s">
        <v>0</v>
      </c>
      <c r="B17">
        <v>2</v>
      </c>
      <c r="C17">
        <f>2^10</f>
        <v>1024</v>
      </c>
      <c r="D17" t="s">
        <v>5</v>
      </c>
      <c r="E17">
        <v>18035.03</v>
      </c>
      <c r="F17">
        <v>15130.15</v>
      </c>
      <c r="G17" s="1">
        <f t="shared" si="0"/>
        <v>0.16106876450995641</v>
      </c>
      <c r="I17">
        <v>524288</v>
      </c>
      <c r="J17" s="1">
        <v>-3.2978637250961902E-2</v>
      </c>
      <c r="L17">
        <v>512</v>
      </c>
      <c r="M17" s="1">
        <v>0.30239891766226423</v>
      </c>
    </row>
    <row r="18" spans="1:13" x14ac:dyDescent="0.2">
      <c r="A18" t="s">
        <v>0</v>
      </c>
      <c r="B18">
        <v>2</v>
      </c>
      <c r="C18">
        <f>2^11</f>
        <v>2048</v>
      </c>
      <c r="D18" t="s">
        <v>6</v>
      </c>
      <c r="E18">
        <v>29463.57</v>
      </c>
      <c r="F18">
        <v>26031.66</v>
      </c>
      <c r="G18" s="1">
        <f t="shared" si="0"/>
        <v>0.11647977485416736</v>
      </c>
      <c r="I18">
        <v>1048576</v>
      </c>
      <c r="J18" s="1">
        <v>-1.1692835791968228E-3</v>
      </c>
    </row>
    <row r="19" spans="1:13" x14ac:dyDescent="0.2">
      <c r="A19" t="s">
        <v>0</v>
      </c>
      <c r="B19">
        <v>2</v>
      </c>
      <c r="C19">
        <f>2^12</f>
        <v>4096</v>
      </c>
      <c r="D19" t="s">
        <v>7</v>
      </c>
      <c r="E19">
        <v>57593.25</v>
      </c>
      <c r="F19">
        <v>50362.3</v>
      </c>
      <c r="G19" s="1">
        <f t="shared" si="0"/>
        <v>0.12555203951851993</v>
      </c>
      <c r="I19">
        <v>2097152</v>
      </c>
      <c r="J19" s="1">
        <v>-4.4074150303883407E-3</v>
      </c>
    </row>
    <row r="20" spans="1:13" x14ac:dyDescent="0.2">
      <c r="A20" t="s">
        <v>0</v>
      </c>
      <c r="B20">
        <v>2</v>
      </c>
      <c r="C20">
        <f>2^13</f>
        <v>8192</v>
      </c>
      <c r="D20" t="s">
        <v>8</v>
      </c>
      <c r="E20">
        <v>105588.8</v>
      </c>
      <c r="F20">
        <v>99660.53</v>
      </c>
      <c r="G20" s="1">
        <f t="shared" si="0"/>
        <v>5.6144875214037888E-2</v>
      </c>
      <c r="I20">
        <v>4194304</v>
      </c>
      <c r="J20" s="1">
        <v>-3.7671127983982068E-2</v>
      </c>
    </row>
    <row r="21" spans="1:13" x14ac:dyDescent="0.2">
      <c r="A21" t="s">
        <v>0</v>
      </c>
      <c r="B21">
        <v>2</v>
      </c>
      <c r="C21">
        <f>2^14</f>
        <v>16384</v>
      </c>
      <c r="D21" t="s">
        <v>9</v>
      </c>
      <c r="E21">
        <v>206055.38</v>
      </c>
      <c r="F21">
        <v>203321.29</v>
      </c>
      <c r="G21" s="1">
        <f t="shared" si="0"/>
        <v>1.3268714459190516E-2</v>
      </c>
      <c r="I21">
        <v>8388608</v>
      </c>
      <c r="J21" s="1">
        <v>3.8139926238837739E-2</v>
      </c>
    </row>
    <row r="22" spans="1:13" x14ac:dyDescent="0.2">
      <c r="A22" t="s">
        <v>0</v>
      </c>
      <c r="B22">
        <v>2</v>
      </c>
      <c r="C22">
        <f>2^15</f>
        <v>32768</v>
      </c>
      <c r="D22" t="s">
        <v>19</v>
      </c>
      <c r="E22">
        <v>395506.82</v>
      </c>
      <c r="F22">
        <v>358917.79</v>
      </c>
      <c r="G22" s="1">
        <f t="shared" si="0"/>
        <v>9.2511754917399477E-2</v>
      </c>
      <c r="I22">
        <v>16777216</v>
      </c>
      <c r="J22" s="1">
        <v>1.7578578388050874E-2</v>
      </c>
    </row>
    <row r="23" spans="1:13" x14ac:dyDescent="0.2">
      <c r="A23" t="s">
        <v>0</v>
      </c>
      <c r="B23">
        <v>2</v>
      </c>
      <c r="C23">
        <f>2^16</f>
        <v>65536</v>
      </c>
      <c r="D23" t="s">
        <v>20</v>
      </c>
      <c r="E23">
        <v>779240.94</v>
      </c>
      <c r="F23">
        <v>829829.67</v>
      </c>
      <c r="G23" s="1">
        <f t="shared" si="0"/>
        <v>-6.4920523811287559E-2</v>
      </c>
    </row>
    <row r="24" spans="1:13" x14ac:dyDescent="0.2">
      <c r="A24" t="s">
        <v>0</v>
      </c>
      <c r="B24">
        <v>2</v>
      </c>
      <c r="C24">
        <f>2^17</f>
        <v>131072</v>
      </c>
      <c r="D24" t="s">
        <v>21</v>
      </c>
      <c r="E24">
        <v>1290748.27</v>
      </c>
      <c r="F24">
        <v>1313542.28</v>
      </c>
      <c r="G24" s="1">
        <f t="shared" si="0"/>
        <v>-1.7659531707139152E-2</v>
      </c>
    </row>
    <row r="25" spans="1:13" x14ac:dyDescent="0.2">
      <c r="A25" t="s">
        <v>0</v>
      </c>
      <c r="B25">
        <v>2</v>
      </c>
      <c r="C25">
        <f>2^18</f>
        <v>262144</v>
      </c>
      <c r="D25" t="s">
        <v>22</v>
      </c>
      <c r="E25">
        <v>1676502.72</v>
      </c>
      <c r="F25">
        <v>1743905.99</v>
      </c>
      <c r="G25" s="1">
        <f t="shared" si="0"/>
        <v>-4.0204688722485352E-2</v>
      </c>
    </row>
    <row r="26" spans="1:13" x14ac:dyDescent="0.2">
      <c r="A26" t="s">
        <v>0</v>
      </c>
      <c r="B26">
        <v>2</v>
      </c>
      <c r="C26">
        <f>2^19</f>
        <v>524288</v>
      </c>
      <c r="D26" t="s">
        <v>23</v>
      </c>
      <c r="E26">
        <v>2121405.7799999998</v>
      </c>
      <c r="F26">
        <v>1947428.04</v>
      </c>
      <c r="G26" s="1">
        <f t="shared" si="0"/>
        <v>8.2010590166299899E-2</v>
      </c>
    </row>
    <row r="27" spans="1:13" x14ac:dyDescent="0.2">
      <c r="A27" t="s">
        <v>0</v>
      </c>
      <c r="B27">
        <v>2</v>
      </c>
      <c r="C27">
        <f>2^20</f>
        <v>1048576</v>
      </c>
      <c r="D27" t="s">
        <v>14</v>
      </c>
      <c r="E27">
        <v>2873549.1</v>
      </c>
      <c r="F27">
        <v>2835950.53</v>
      </c>
      <c r="G27" s="1">
        <f t="shared" si="0"/>
        <v>1.3084366646110309E-2</v>
      </c>
    </row>
    <row r="28" spans="1:13" x14ac:dyDescent="0.2">
      <c r="A28" t="s">
        <v>0</v>
      </c>
      <c r="B28">
        <v>2</v>
      </c>
      <c r="C28">
        <f>2^21</f>
        <v>2097152</v>
      </c>
      <c r="D28" t="s">
        <v>13</v>
      </c>
      <c r="E28">
        <v>3203374.62</v>
      </c>
      <c r="F28">
        <v>3159050.05</v>
      </c>
      <c r="G28" s="1">
        <f t="shared" si="0"/>
        <v>1.3836836229913158E-2</v>
      </c>
    </row>
    <row r="29" spans="1:13" x14ac:dyDescent="0.2">
      <c r="A29" t="s">
        <v>0</v>
      </c>
      <c r="B29">
        <v>2</v>
      </c>
      <c r="C29">
        <f>2^22</f>
        <v>4194304</v>
      </c>
      <c r="D29" t="s">
        <v>12</v>
      </c>
      <c r="E29">
        <v>3504610.73</v>
      </c>
      <c r="F29">
        <v>3484353.5</v>
      </c>
      <c r="G29" s="1">
        <f t="shared" si="0"/>
        <v>5.7801654907333978E-3</v>
      </c>
    </row>
    <row r="30" spans="1:13" x14ac:dyDescent="0.2">
      <c r="A30" t="s">
        <v>0</v>
      </c>
      <c r="B30">
        <v>2</v>
      </c>
      <c r="C30">
        <f>2^23</f>
        <v>8388608</v>
      </c>
      <c r="D30" t="s">
        <v>11</v>
      </c>
      <c r="E30">
        <v>3590472.01</v>
      </c>
      <c r="F30">
        <v>3628493.76</v>
      </c>
      <c r="G30" s="1">
        <f t="shared" si="0"/>
        <v>-1.0589624398715199E-2</v>
      </c>
    </row>
    <row r="31" spans="1:13" x14ac:dyDescent="0.2">
      <c r="A31" t="s">
        <v>0</v>
      </c>
      <c r="B31">
        <v>2</v>
      </c>
      <c r="C31">
        <f>2^24</f>
        <v>16777216</v>
      </c>
      <c r="D31" t="s">
        <v>10</v>
      </c>
      <c r="E31">
        <v>3568294.75</v>
      </c>
      <c r="F31">
        <v>3588433.17</v>
      </c>
      <c r="G31" s="1">
        <f t="shared" si="0"/>
        <v>-5.6437097860259234E-3</v>
      </c>
    </row>
    <row r="32" spans="1:13" x14ac:dyDescent="0.2">
      <c r="A32" t="s">
        <v>0</v>
      </c>
      <c r="B32">
        <v>4</v>
      </c>
      <c r="C32">
        <f>2^10</f>
        <v>1024</v>
      </c>
      <c r="D32" t="s">
        <v>5</v>
      </c>
      <c r="E32">
        <v>34345.51</v>
      </c>
      <c r="F32">
        <v>18339.490000000002</v>
      </c>
      <c r="G32" s="1">
        <f t="shared" si="0"/>
        <v>0.46602947517739579</v>
      </c>
    </row>
    <row r="33" spans="1:17" x14ac:dyDescent="0.2">
      <c r="A33" t="s">
        <v>0</v>
      </c>
      <c r="B33">
        <v>4</v>
      </c>
      <c r="C33">
        <f>2^11</f>
        <v>2048</v>
      </c>
      <c r="D33" t="s">
        <v>6</v>
      </c>
      <c r="E33">
        <v>54083.69</v>
      </c>
      <c r="F33">
        <v>34352.129999999997</v>
      </c>
      <c r="G33" s="1">
        <f t="shared" si="0"/>
        <v>0.36483383437779493</v>
      </c>
    </row>
    <row r="34" spans="1:17" x14ac:dyDescent="0.2">
      <c r="A34" t="s">
        <v>0</v>
      </c>
      <c r="B34">
        <v>4</v>
      </c>
      <c r="C34">
        <f>2^12</f>
        <v>4096</v>
      </c>
      <c r="D34" t="s">
        <v>7</v>
      </c>
      <c r="E34">
        <v>102300.13</v>
      </c>
      <c r="F34">
        <v>61384.08</v>
      </c>
      <c r="G34" s="1">
        <f t="shared" ref="G34:G65" si="1">(E34-F34)/E34</f>
        <v>0.39996087981510875</v>
      </c>
    </row>
    <row r="35" spans="1:17" x14ac:dyDescent="0.2">
      <c r="A35" t="s">
        <v>0</v>
      </c>
      <c r="B35">
        <v>4</v>
      </c>
      <c r="C35">
        <f>2^13</f>
        <v>8192</v>
      </c>
      <c r="D35" t="s">
        <v>8</v>
      </c>
      <c r="E35">
        <v>202940.3</v>
      </c>
      <c r="F35">
        <v>117193.02</v>
      </c>
      <c r="G35" s="1">
        <f t="shared" si="1"/>
        <v>0.42252465380212795</v>
      </c>
    </row>
    <row r="36" spans="1:17" x14ac:dyDescent="0.2">
      <c r="A36" t="s">
        <v>0</v>
      </c>
      <c r="B36">
        <v>4</v>
      </c>
      <c r="C36">
        <f>2^14</f>
        <v>16384</v>
      </c>
      <c r="D36" t="s">
        <v>9</v>
      </c>
      <c r="E36">
        <v>397351.34</v>
      </c>
      <c r="F36">
        <v>231016.97</v>
      </c>
      <c r="G36" s="1">
        <f t="shared" si="1"/>
        <v>0.41860779933446307</v>
      </c>
    </row>
    <row r="37" spans="1:17" x14ac:dyDescent="0.2">
      <c r="A37" t="s">
        <v>0</v>
      </c>
      <c r="B37">
        <v>4</v>
      </c>
      <c r="C37">
        <f>2^15</f>
        <v>32768</v>
      </c>
      <c r="D37" t="s">
        <v>19</v>
      </c>
      <c r="E37">
        <v>667082.56999999995</v>
      </c>
      <c r="F37">
        <v>226122.94</v>
      </c>
      <c r="G37" s="1">
        <f t="shared" si="1"/>
        <v>0.66102705996350641</v>
      </c>
    </row>
    <row r="38" spans="1:17" x14ac:dyDescent="0.2">
      <c r="A38" t="s">
        <v>0</v>
      </c>
      <c r="B38">
        <v>4</v>
      </c>
      <c r="C38">
        <f>2^16</f>
        <v>65536</v>
      </c>
      <c r="D38" t="s">
        <v>20</v>
      </c>
      <c r="E38">
        <v>959135.13</v>
      </c>
      <c r="F38">
        <v>652688.97</v>
      </c>
      <c r="G38" s="1">
        <f t="shared" si="1"/>
        <v>0.31950259188191765</v>
      </c>
    </row>
    <row r="39" spans="1:17" x14ac:dyDescent="0.2">
      <c r="A39" t="s">
        <v>0</v>
      </c>
      <c r="B39">
        <v>4</v>
      </c>
      <c r="C39">
        <f>2^17</f>
        <v>131072</v>
      </c>
      <c r="D39" t="s">
        <v>21</v>
      </c>
      <c r="E39">
        <v>1699615.49</v>
      </c>
      <c r="F39">
        <v>1342598.16</v>
      </c>
      <c r="G39" s="1">
        <f t="shared" si="1"/>
        <v>0.21005770546372232</v>
      </c>
    </row>
    <row r="40" spans="1:17" x14ac:dyDescent="0.2">
      <c r="A40" t="s">
        <v>0</v>
      </c>
      <c r="B40">
        <v>4</v>
      </c>
      <c r="C40">
        <f>2^18</f>
        <v>262144</v>
      </c>
      <c r="D40" t="s">
        <v>22</v>
      </c>
      <c r="E40">
        <v>2260985.87</v>
      </c>
      <c r="F40">
        <v>2184706.17</v>
      </c>
      <c r="G40" s="1">
        <f t="shared" si="1"/>
        <v>3.3737362542650556E-2</v>
      </c>
    </row>
    <row r="41" spans="1:17" x14ac:dyDescent="0.2">
      <c r="A41" t="s">
        <v>0</v>
      </c>
      <c r="B41">
        <v>4</v>
      </c>
      <c r="C41">
        <f>2^19</f>
        <v>524288</v>
      </c>
      <c r="D41" t="s">
        <v>23</v>
      </c>
      <c r="E41">
        <v>2545399.66</v>
      </c>
      <c r="F41">
        <v>2846788.13</v>
      </c>
      <c r="G41" s="1">
        <f t="shared" si="1"/>
        <v>-0.11840516628339603</v>
      </c>
    </row>
    <row r="42" spans="1:17" x14ac:dyDescent="0.2">
      <c r="A42" t="s">
        <v>0</v>
      </c>
      <c r="B42">
        <v>4</v>
      </c>
      <c r="C42">
        <f>2^20</f>
        <v>1048576</v>
      </c>
      <c r="D42" t="s">
        <v>14</v>
      </c>
      <c r="E42">
        <v>3213301.25</v>
      </c>
      <c r="F42">
        <v>3190091.92</v>
      </c>
      <c r="G42" s="1">
        <f t="shared" si="1"/>
        <v>7.2228926559562614E-3</v>
      </c>
      <c r="I42" t="s">
        <v>31</v>
      </c>
      <c r="J42" s="1"/>
      <c r="P42" s="1"/>
    </row>
    <row r="43" spans="1:17" x14ac:dyDescent="0.2">
      <c r="A43" t="s">
        <v>0</v>
      </c>
      <c r="B43">
        <v>4</v>
      </c>
      <c r="C43">
        <f>2^21</f>
        <v>2097152</v>
      </c>
      <c r="D43" t="s">
        <v>13</v>
      </c>
      <c r="E43">
        <v>3488630.64</v>
      </c>
      <c r="F43">
        <v>3465781.67</v>
      </c>
      <c r="G43" s="1">
        <f t="shared" si="1"/>
        <v>6.5495526347840033E-3</v>
      </c>
      <c r="I43" t="s">
        <v>4</v>
      </c>
      <c r="J43" s="1" t="s">
        <v>0</v>
      </c>
      <c r="K43" t="s">
        <v>1</v>
      </c>
      <c r="P43" s="1"/>
    </row>
    <row r="44" spans="1:17" x14ac:dyDescent="0.2">
      <c r="A44" t="s">
        <v>0</v>
      </c>
      <c r="B44">
        <v>4</v>
      </c>
      <c r="C44">
        <f>2^22</f>
        <v>4194304</v>
      </c>
      <c r="D44" t="s">
        <v>12</v>
      </c>
      <c r="E44">
        <v>3734104.1</v>
      </c>
      <c r="F44">
        <v>3721384.48</v>
      </c>
      <c r="G44" s="1">
        <f t="shared" si="1"/>
        <v>3.4063378147385103E-3</v>
      </c>
      <c r="I44" s="3" t="s">
        <v>5</v>
      </c>
      <c r="J44">
        <v>26904.235000000004</v>
      </c>
      <c r="K44">
        <v>14960.498000000003</v>
      </c>
      <c r="L44">
        <v>1024</v>
      </c>
      <c r="N44">
        <f t="shared" ref="N44:N58" si="2" xml:space="preserve"> L44/1024</f>
        <v>1</v>
      </c>
      <c r="O44">
        <f>J44/1024</f>
        <v>26.273666992187504</v>
      </c>
      <c r="P44" s="3">
        <f>K44/1024</f>
        <v>14.609861328125003</v>
      </c>
      <c r="Q44" s="2"/>
    </row>
    <row r="45" spans="1:17" x14ac:dyDescent="0.2">
      <c r="A45" t="s">
        <v>0</v>
      </c>
      <c r="B45">
        <v>4</v>
      </c>
      <c r="C45">
        <f>2^23</f>
        <v>8388608</v>
      </c>
      <c r="D45" t="s">
        <v>11</v>
      </c>
      <c r="E45">
        <v>3825137.17</v>
      </c>
      <c r="F45">
        <v>3761064.9</v>
      </c>
      <c r="G45" s="1">
        <f t="shared" si="1"/>
        <v>1.6750319570892673E-2</v>
      </c>
      <c r="I45" s="3" t="s">
        <v>6</v>
      </c>
      <c r="J45">
        <v>48875.55</v>
      </c>
      <c r="K45">
        <v>28779.964</v>
      </c>
      <c r="L45">
        <v>2048</v>
      </c>
      <c r="N45">
        <f t="shared" si="2"/>
        <v>2</v>
      </c>
      <c r="O45">
        <f t="shared" ref="O45:O58" si="3">J45/1024</f>
        <v>47.730029296875003</v>
      </c>
      <c r="P45" s="3">
        <f t="shared" ref="P45:P58" si="4">K45/1024</f>
        <v>28.10543359375</v>
      </c>
      <c r="Q45" s="2"/>
    </row>
    <row r="46" spans="1:17" x14ac:dyDescent="0.2">
      <c r="A46" t="s">
        <v>0</v>
      </c>
      <c r="B46">
        <v>4</v>
      </c>
      <c r="C46">
        <f>2^24</f>
        <v>16777216</v>
      </c>
      <c r="D46" t="s">
        <v>10</v>
      </c>
      <c r="E46">
        <v>3771950.49</v>
      </c>
      <c r="F46">
        <v>3780373.48</v>
      </c>
      <c r="G46" s="1">
        <f t="shared" si="1"/>
        <v>-2.2330595330798623E-3</v>
      </c>
      <c r="I46" s="3" t="s">
        <v>7</v>
      </c>
      <c r="J46">
        <v>89849.211999999985</v>
      </c>
      <c r="K46">
        <v>52043.340000000004</v>
      </c>
      <c r="L46">
        <v>4096</v>
      </c>
      <c r="N46">
        <f t="shared" si="2"/>
        <v>4</v>
      </c>
      <c r="O46">
        <f t="shared" si="3"/>
        <v>87.743371093749985</v>
      </c>
      <c r="P46" s="3">
        <f t="shared" si="4"/>
        <v>50.823574218750004</v>
      </c>
      <c r="Q46" s="2"/>
    </row>
    <row r="47" spans="1:17" x14ac:dyDescent="0.2">
      <c r="A47" t="s">
        <v>0</v>
      </c>
      <c r="B47">
        <v>8</v>
      </c>
      <c r="C47">
        <f>2^10</f>
        <v>1024</v>
      </c>
      <c r="D47" t="s">
        <v>5</v>
      </c>
      <c r="E47">
        <v>32109.91</v>
      </c>
      <c r="F47">
        <v>17418.8</v>
      </c>
      <c r="G47" s="1">
        <f t="shared" si="1"/>
        <v>0.45752572959562954</v>
      </c>
      <c r="I47" s="3" t="s">
        <v>8</v>
      </c>
      <c r="J47">
        <v>175521.10200000001</v>
      </c>
      <c r="K47">
        <v>101531.807</v>
      </c>
      <c r="L47">
        <v>8192</v>
      </c>
      <c r="N47">
        <f t="shared" si="2"/>
        <v>8</v>
      </c>
      <c r="O47">
        <f t="shared" si="3"/>
        <v>171.40732617187501</v>
      </c>
      <c r="P47" s="3">
        <f t="shared" si="4"/>
        <v>99.152155273437501</v>
      </c>
      <c r="Q47" s="2"/>
    </row>
    <row r="48" spans="1:17" x14ac:dyDescent="0.2">
      <c r="A48" t="s">
        <v>0</v>
      </c>
      <c r="B48">
        <v>8</v>
      </c>
      <c r="C48">
        <f>2^11</f>
        <v>2048</v>
      </c>
      <c r="D48" t="s">
        <v>6</v>
      </c>
      <c r="E48">
        <v>55807.88</v>
      </c>
      <c r="F48">
        <v>33475.78</v>
      </c>
      <c r="G48" s="1">
        <f t="shared" si="1"/>
        <v>0.4001603357805385</v>
      </c>
      <c r="I48" s="3" t="s">
        <v>9</v>
      </c>
      <c r="J48">
        <v>339819.86900000001</v>
      </c>
      <c r="K48">
        <v>206784.67799999999</v>
      </c>
      <c r="L48">
        <v>16384</v>
      </c>
      <c r="N48">
        <f t="shared" si="2"/>
        <v>16</v>
      </c>
      <c r="O48">
        <f t="shared" si="3"/>
        <v>331.85534082031251</v>
      </c>
      <c r="P48" s="3">
        <f t="shared" si="4"/>
        <v>201.93816210937499</v>
      </c>
      <c r="Q48" s="2"/>
    </row>
    <row r="49" spans="1:17" x14ac:dyDescent="0.2">
      <c r="A49" t="s">
        <v>0</v>
      </c>
      <c r="B49">
        <v>8</v>
      </c>
      <c r="C49">
        <f>2^12</f>
        <v>4096</v>
      </c>
      <c r="D49" t="s">
        <v>7</v>
      </c>
      <c r="E49">
        <v>98007.96</v>
      </c>
      <c r="F49">
        <v>61157.41</v>
      </c>
      <c r="G49" s="1">
        <f t="shared" si="1"/>
        <v>0.3759954803671049</v>
      </c>
      <c r="I49" s="3" t="s">
        <v>19</v>
      </c>
      <c r="J49">
        <v>552480.30199999991</v>
      </c>
      <c r="K49">
        <v>339100.79899999994</v>
      </c>
      <c r="L49">
        <v>32768</v>
      </c>
      <c r="N49">
        <f t="shared" si="2"/>
        <v>32</v>
      </c>
      <c r="O49">
        <f t="shared" si="3"/>
        <v>539.53154492187491</v>
      </c>
      <c r="P49" s="3">
        <f t="shared" si="4"/>
        <v>331.15312402343744</v>
      </c>
      <c r="Q49" s="2"/>
    </row>
    <row r="50" spans="1:17" x14ac:dyDescent="0.2">
      <c r="A50" t="s">
        <v>0</v>
      </c>
      <c r="B50">
        <v>8</v>
      </c>
      <c r="C50">
        <f>2^13</f>
        <v>8192</v>
      </c>
      <c r="D50" t="s">
        <v>8</v>
      </c>
      <c r="E50">
        <v>208371.02</v>
      </c>
      <c r="F50">
        <v>119980.22</v>
      </c>
      <c r="G50" s="1">
        <f t="shared" si="1"/>
        <v>0.42419910407886852</v>
      </c>
      <c r="I50" s="3" t="s">
        <v>20</v>
      </c>
      <c r="J50">
        <v>919533.10800000001</v>
      </c>
      <c r="K50">
        <v>687982.85899999994</v>
      </c>
      <c r="L50">
        <v>65536</v>
      </c>
      <c r="N50">
        <f t="shared" si="2"/>
        <v>64</v>
      </c>
      <c r="O50">
        <f t="shared" si="3"/>
        <v>897.98155078125001</v>
      </c>
      <c r="P50" s="3">
        <f t="shared" si="4"/>
        <v>671.85826074218744</v>
      </c>
      <c r="Q50" s="2"/>
    </row>
    <row r="51" spans="1:17" x14ac:dyDescent="0.2">
      <c r="A51" t="s">
        <v>0</v>
      </c>
      <c r="B51">
        <v>8</v>
      </c>
      <c r="C51">
        <f>2^14</f>
        <v>16384</v>
      </c>
      <c r="D51" t="s">
        <v>9</v>
      </c>
      <c r="E51">
        <v>376665.9</v>
      </c>
      <c r="F51">
        <v>235953.26</v>
      </c>
      <c r="G51" s="1">
        <f t="shared" si="1"/>
        <v>0.37357414090311869</v>
      </c>
      <c r="I51" s="3" t="s">
        <v>21</v>
      </c>
      <c r="J51">
        <v>1467146.929</v>
      </c>
      <c r="K51">
        <v>1144608.1910000001</v>
      </c>
      <c r="L51">
        <v>131072</v>
      </c>
      <c r="N51">
        <f t="shared" si="2"/>
        <v>128</v>
      </c>
      <c r="O51">
        <f t="shared" si="3"/>
        <v>1432.7606728515625</v>
      </c>
      <c r="P51" s="3">
        <f t="shared" si="4"/>
        <v>1117.7814365234376</v>
      </c>
      <c r="Q51" s="2"/>
    </row>
    <row r="52" spans="1:17" x14ac:dyDescent="0.2">
      <c r="A52" t="s">
        <v>0</v>
      </c>
      <c r="B52">
        <v>8</v>
      </c>
      <c r="C52">
        <f>2^15</f>
        <v>32768</v>
      </c>
      <c r="D52" t="s">
        <v>19</v>
      </c>
      <c r="E52">
        <v>665955.31999999995</v>
      </c>
      <c r="F52">
        <v>410765.93</v>
      </c>
      <c r="G52" s="1">
        <f t="shared" si="1"/>
        <v>0.3831929595517008</v>
      </c>
      <c r="I52" s="3" t="s">
        <v>22</v>
      </c>
      <c r="J52">
        <v>1988512.7660000001</v>
      </c>
      <c r="K52">
        <v>1964537.8040000002</v>
      </c>
      <c r="L52">
        <v>262144</v>
      </c>
      <c r="N52">
        <f t="shared" si="2"/>
        <v>256</v>
      </c>
      <c r="O52">
        <f t="shared" si="3"/>
        <v>1941.9069980468751</v>
      </c>
      <c r="P52" s="3">
        <f t="shared" si="4"/>
        <v>1918.4939492187502</v>
      </c>
      <c r="Q52" s="2"/>
    </row>
    <row r="53" spans="1:17" x14ac:dyDescent="0.2">
      <c r="A53" t="s">
        <v>0</v>
      </c>
      <c r="B53">
        <v>8</v>
      </c>
      <c r="C53">
        <f>2^16</f>
        <v>65536</v>
      </c>
      <c r="D53" t="s">
        <v>20</v>
      </c>
      <c r="E53">
        <v>1103227.76</v>
      </c>
      <c r="F53">
        <v>809497.31</v>
      </c>
      <c r="G53" s="1">
        <f t="shared" si="1"/>
        <v>0.26624642766422046</v>
      </c>
      <c r="I53" s="3" t="s">
        <v>23</v>
      </c>
      <c r="J53">
        <v>2181549.4070000006</v>
      </c>
      <c r="K53">
        <v>2261931.2650000001</v>
      </c>
      <c r="L53">
        <v>524288</v>
      </c>
      <c r="N53">
        <f t="shared" si="2"/>
        <v>512</v>
      </c>
      <c r="O53">
        <f t="shared" si="3"/>
        <v>2130.4193427734381</v>
      </c>
      <c r="P53" s="3">
        <f t="shared" si="4"/>
        <v>2208.9172509765626</v>
      </c>
      <c r="Q53" s="2"/>
    </row>
    <row r="54" spans="1:17" x14ac:dyDescent="0.2">
      <c r="A54" t="s">
        <v>0</v>
      </c>
      <c r="B54">
        <v>8</v>
      </c>
      <c r="C54">
        <f>2^17</f>
        <v>131072</v>
      </c>
      <c r="D54" t="s">
        <v>21</v>
      </c>
      <c r="E54">
        <v>1806568</v>
      </c>
      <c r="F54">
        <v>1335785.93</v>
      </c>
      <c r="G54" s="1">
        <f t="shared" si="1"/>
        <v>0.26059471329061518</v>
      </c>
      <c r="I54" s="3" t="s">
        <v>14</v>
      </c>
      <c r="J54">
        <v>2817407.415</v>
      </c>
      <c r="K54">
        <v>2828706.5760000004</v>
      </c>
      <c r="L54">
        <v>1048576</v>
      </c>
      <c r="N54">
        <f t="shared" si="2"/>
        <v>1024</v>
      </c>
      <c r="O54">
        <f t="shared" si="3"/>
        <v>2751.3744287109375</v>
      </c>
      <c r="P54" s="3">
        <f t="shared" si="4"/>
        <v>2762.4087656250003</v>
      </c>
    </row>
    <row r="55" spans="1:17" x14ac:dyDescent="0.2">
      <c r="A55" t="s">
        <v>0</v>
      </c>
      <c r="B55">
        <v>8</v>
      </c>
      <c r="C55">
        <f>2^18</f>
        <v>262144</v>
      </c>
      <c r="D55" t="s">
        <v>22</v>
      </c>
      <c r="E55">
        <v>2407461.9300000002</v>
      </c>
      <c r="F55">
        <v>2202408.9900000002</v>
      </c>
      <c r="G55" s="1">
        <f t="shared" si="1"/>
        <v>8.5173907609828722E-2</v>
      </c>
      <c r="I55" s="3" t="s">
        <v>13</v>
      </c>
      <c r="J55">
        <v>2900144.5850000004</v>
      </c>
      <c r="K55">
        <v>2903851.8529999997</v>
      </c>
      <c r="L55">
        <v>2097152</v>
      </c>
      <c r="N55">
        <f t="shared" si="2"/>
        <v>2048</v>
      </c>
      <c r="O55">
        <f t="shared" si="3"/>
        <v>2832.1724462890629</v>
      </c>
      <c r="P55" s="3">
        <f t="shared" si="4"/>
        <v>2835.7928251953122</v>
      </c>
    </row>
    <row r="56" spans="1:17" x14ac:dyDescent="0.2">
      <c r="A56" t="s">
        <v>0</v>
      </c>
      <c r="B56">
        <v>8</v>
      </c>
      <c r="C56">
        <f>2^19</f>
        <v>524288</v>
      </c>
      <c r="D56" t="s">
        <v>23</v>
      </c>
      <c r="E56">
        <v>2654343.62</v>
      </c>
      <c r="F56">
        <v>2929580.27</v>
      </c>
      <c r="G56" s="1">
        <f t="shared" si="1"/>
        <v>-0.10369292352585453</v>
      </c>
      <c r="I56" s="3" t="s">
        <v>12</v>
      </c>
      <c r="J56">
        <v>2871462.6869999999</v>
      </c>
      <c r="K56">
        <v>2929642.8489999999</v>
      </c>
      <c r="L56">
        <v>4194304</v>
      </c>
      <c r="N56">
        <f t="shared" si="2"/>
        <v>4096</v>
      </c>
      <c r="O56">
        <f t="shared" si="3"/>
        <v>2804.1627802734374</v>
      </c>
      <c r="P56" s="3">
        <f t="shared" si="4"/>
        <v>2860.9793447265624</v>
      </c>
    </row>
    <row r="57" spans="1:17" x14ac:dyDescent="0.2">
      <c r="A57" t="s">
        <v>0</v>
      </c>
      <c r="B57">
        <v>8</v>
      </c>
      <c r="C57">
        <f>2^20</f>
        <v>1048576</v>
      </c>
      <c r="D57" t="s">
        <v>14</v>
      </c>
      <c r="E57">
        <v>3306888.26</v>
      </c>
      <c r="F57">
        <v>3458454.83</v>
      </c>
      <c r="G57" s="1">
        <f t="shared" si="1"/>
        <v>-4.5833592816952429E-2</v>
      </c>
      <c r="I57" s="3" t="s">
        <v>11</v>
      </c>
      <c r="J57">
        <v>2831229.6340000001</v>
      </c>
      <c r="K57">
        <v>2722851.4270000001</v>
      </c>
      <c r="L57">
        <v>8388608</v>
      </c>
      <c r="N57">
        <f t="shared" si="2"/>
        <v>8192</v>
      </c>
      <c r="O57">
        <f t="shared" si="3"/>
        <v>2764.8726894531251</v>
      </c>
      <c r="P57" s="3">
        <f t="shared" si="4"/>
        <v>2659.0345966796876</v>
      </c>
    </row>
    <row r="58" spans="1:17" x14ac:dyDescent="0.2">
      <c r="A58" t="s">
        <v>0</v>
      </c>
      <c r="B58">
        <v>8</v>
      </c>
      <c r="C58">
        <f>2^21</f>
        <v>2097152</v>
      </c>
      <c r="D58" t="s">
        <v>13</v>
      </c>
      <c r="E58">
        <v>3750276.32</v>
      </c>
      <c r="F58">
        <v>3748400.04</v>
      </c>
      <c r="G58" s="1">
        <f t="shared" si="1"/>
        <v>5.0030446823176892E-4</v>
      </c>
      <c r="I58" s="3" t="s">
        <v>10</v>
      </c>
      <c r="J58">
        <v>2594516.7359999996</v>
      </c>
      <c r="K58">
        <v>2557691.7239999999</v>
      </c>
      <c r="L58">
        <v>16777216</v>
      </c>
      <c r="N58">
        <f t="shared" si="2"/>
        <v>16384</v>
      </c>
      <c r="O58">
        <f t="shared" si="3"/>
        <v>2533.7077499999996</v>
      </c>
      <c r="P58" s="3">
        <f t="shared" si="4"/>
        <v>2497.7458242187499</v>
      </c>
    </row>
    <row r="59" spans="1:17" x14ac:dyDescent="0.2">
      <c r="A59" t="s">
        <v>0</v>
      </c>
      <c r="B59">
        <v>8</v>
      </c>
      <c r="C59">
        <f>2^22</f>
        <v>4194304</v>
      </c>
      <c r="D59" t="s">
        <v>12</v>
      </c>
      <c r="E59">
        <v>3924324.09</v>
      </c>
      <c r="F59">
        <v>3869142.76</v>
      </c>
      <c r="G59" s="1">
        <f t="shared" si="1"/>
        <v>1.4061359035206512E-2</v>
      </c>
    </row>
    <row r="60" spans="1:17" x14ac:dyDescent="0.2">
      <c r="A60" t="s">
        <v>0</v>
      </c>
      <c r="B60">
        <v>8</v>
      </c>
      <c r="C60">
        <f>2^23</f>
        <v>8388608</v>
      </c>
      <c r="D60" t="s">
        <v>11</v>
      </c>
      <c r="E60">
        <v>3823409.51</v>
      </c>
      <c r="F60">
        <v>3753446.12</v>
      </c>
      <c r="G60" s="1">
        <f t="shared" si="1"/>
        <v>1.829869121186542E-2</v>
      </c>
    </row>
    <row r="61" spans="1:17" x14ac:dyDescent="0.2">
      <c r="A61" t="s">
        <v>0</v>
      </c>
      <c r="B61">
        <v>8</v>
      </c>
      <c r="C61">
        <f>2^24</f>
        <v>16777216</v>
      </c>
      <c r="D61" t="s">
        <v>10</v>
      </c>
      <c r="E61">
        <v>3724045.59</v>
      </c>
      <c r="F61">
        <v>3684231.76</v>
      </c>
      <c r="G61" s="1">
        <f t="shared" si="1"/>
        <v>1.0691015734853041E-2</v>
      </c>
    </row>
    <row r="62" spans="1:17" x14ac:dyDescent="0.2">
      <c r="A62" t="s">
        <v>0</v>
      </c>
      <c r="B62">
        <v>16</v>
      </c>
      <c r="C62">
        <f>2^10</f>
        <v>1024</v>
      </c>
      <c r="D62" t="s">
        <v>5</v>
      </c>
      <c r="E62">
        <v>29633.81</v>
      </c>
      <c r="F62">
        <v>16589.22</v>
      </c>
      <c r="G62" s="1">
        <f t="shared" si="1"/>
        <v>0.44019280679737094</v>
      </c>
    </row>
    <row r="63" spans="1:17" x14ac:dyDescent="0.2">
      <c r="A63" t="s">
        <v>0</v>
      </c>
      <c r="B63">
        <v>16</v>
      </c>
      <c r="C63">
        <f>2^11</f>
        <v>2048</v>
      </c>
      <c r="D63" t="s">
        <v>6</v>
      </c>
      <c r="E63">
        <v>54601.11</v>
      </c>
      <c r="F63">
        <v>33550.1</v>
      </c>
      <c r="G63" s="1">
        <f t="shared" si="1"/>
        <v>0.38554179576202757</v>
      </c>
    </row>
    <row r="64" spans="1:17" x14ac:dyDescent="0.2">
      <c r="A64" t="s">
        <v>0</v>
      </c>
      <c r="B64">
        <v>16</v>
      </c>
      <c r="C64">
        <f>2^12</f>
        <v>4096</v>
      </c>
      <c r="D64" t="s">
        <v>7</v>
      </c>
      <c r="E64">
        <v>117422.39999999999</v>
      </c>
      <c r="F64">
        <v>61178.6</v>
      </c>
      <c r="G64" s="1">
        <f t="shared" si="1"/>
        <v>0.47898697352464265</v>
      </c>
    </row>
    <row r="65" spans="1:7" x14ac:dyDescent="0.2">
      <c r="A65" t="s">
        <v>0</v>
      </c>
      <c r="B65">
        <v>16</v>
      </c>
      <c r="C65">
        <f>2^13</f>
        <v>8192</v>
      </c>
      <c r="D65" t="s">
        <v>8</v>
      </c>
      <c r="E65">
        <v>213663.42</v>
      </c>
      <c r="F65">
        <v>122757.83</v>
      </c>
      <c r="G65" s="1">
        <f t="shared" si="1"/>
        <v>0.42546164430018019</v>
      </c>
    </row>
    <row r="66" spans="1:7" x14ac:dyDescent="0.2">
      <c r="A66" t="s">
        <v>0</v>
      </c>
      <c r="B66">
        <v>16</v>
      </c>
      <c r="C66">
        <f>2^14</f>
        <v>16384</v>
      </c>
      <c r="D66" t="s">
        <v>9</v>
      </c>
      <c r="E66">
        <v>402310.85</v>
      </c>
      <c r="F66">
        <v>230099.87</v>
      </c>
      <c r="G66" s="1">
        <f t="shared" ref="G66:G97" si="5">(E66-F66)/E66</f>
        <v>0.42805452549937439</v>
      </c>
    </row>
    <row r="67" spans="1:7" x14ac:dyDescent="0.2">
      <c r="A67" t="s">
        <v>0</v>
      </c>
      <c r="B67">
        <v>16</v>
      </c>
      <c r="C67">
        <f>2^15</f>
        <v>32768</v>
      </c>
      <c r="D67" t="s">
        <v>19</v>
      </c>
      <c r="E67">
        <v>749754.63</v>
      </c>
      <c r="F67">
        <v>422656.19</v>
      </c>
      <c r="G67" s="1">
        <f t="shared" si="5"/>
        <v>0.43627398473017764</v>
      </c>
    </row>
    <row r="68" spans="1:7" x14ac:dyDescent="0.2">
      <c r="A68" t="s">
        <v>0</v>
      </c>
      <c r="B68">
        <v>16</v>
      </c>
      <c r="C68">
        <f>2^16</f>
        <v>65536</v>
      </c>
      <c r="D68" t="s">
        <v>20</v>
      </c>
      <c r="E68">
        <v>1178089.43</v>
      </c>
      <c r="F68">
        <v>823603.25</v>
      </c>
      <c r="G68" s="1">
        <f t="shared" si="5"/>
        <v>0.30089921102169631</v>
      </c>
    </row>
    <row r="69" spans="1:7" x14ac:dyDescent="0.2">
      <c r="A69" t="s">
        <v>0</v>
      </c>
      <c r="B69">
        <v>16</v>
      </c>
      <c r="C69">
        <f>2^17</f>
        <v>131072</v>
      </c>
      <c r="D69" t="s">
        <v>21</v>
      </c>
      <c r="E69">
        <v>1568906.99</v>
      </c>
      <c r="F69">
        <v>1391845.24</v>
      </c>
      <c r="G69" s="1">
        <f t="shared" si="5"/>
        <v>0.11285675386021449</v>
      </c>
    </row>
    <row r="70" spans="1:7" x14ac:dyDescent="0.2">
      <c r="A70" t="s">
        <v>0</v>
      </c>
      <c r="B70">
        <v>16</v>
      </c>
      <c r="C70">
        <f>2^18</f>
        <v>262144</v>
      </c>
      <c r="D70" t="s">
        <v>22</v>
      </c>
      <c r="E70">
        <v>2157213.91</v>
      </c>
      <c r="F70">
        <v>2109678.09</v>
      </c>
      <c r="G70" s="1">
        <f t="shared" si="5"/>
        <v>2.2035747025198948E-2</v>
      </c>
    </row>
    <row r="71" spans="1:7" x14ac:dyDescent="0.2">
      <c r="A71" t="s">
        <v>0</v>
      </c>
      <c r="B71">
        <v>16</v>
      </c>
      <c r="C71">
        <f>2^19</f>
        <v>524288</v>
      </c>
      <c r="D71" t="s">
        <v>23</v>
      </c>
      <c r="E71">
        <v>2350677.63</v>
      </c>
      <c r="F71">
        <v>2555844.0499999998</v>
      </c>
      <c r="G71" s="1">
        <f t="shared" si="5"/>
        <v>-8.7279692196670935E-2</v>
      </c>
    </row>
    <row r="72" spans="1:7" x14ac:dyDescent="0.2">
      <c r="A72" t="s">
        <v>0</v>
      </c>
      <c r="B72">
        <v>16</v>
      </c>
      <c r="C72">
        <f>2^20</f>
        <v>1048576</v>
      </c>
      <c r="D72" t="s">
        <v>14</v>
      </c>
      <c r="E72">
        <v>3187630.1</v>
      </c>
      <c r="F72">
        <v>3369505.5</v>
      </c>
      <c r="G72" s="1">
        <f t="shared" si="5"/>
        <v>-5.7056620214497256E-2</v>
      </c>
    </row>
    <row r="73" spans="1:7" x14ac:dyDescent="0.2">
      <c r="A73" t="s">
        <v>0</v>
      </c>
      <c r="B73">
        <v>16</v>
      </c>
      <c r="C73">
        <f>2^21</f>
        <v>2097152</v>
      </c>
      <c r="D73" t="s">
        <v>13</v>
      </c>
      <c r="E73">
        <v>3559754.95</v>
      </c>
      <c r="F73">
        <v>3678038.49</v>
      </c>
      <c r="G73" s="1">
        <f t="shared" si="5"/>
        <v>-3.3228000708307191E-2</v>
      </c>
    </row>
    <row r="74" spans="1:7" x14ac:dyDescent="0.2">
      <c r="A74" t="s">
        <v>0</v>
      </c>
      <c r="B74">
        <v>16</v>
      </c>
      <c r="C74">
        <f>2^22</f>
        <v>4194304</v>
      </c>
      <c r="D74" t="s">
        <v>12</v>
      </c>
      <c r="E74">
        <v>3778543.19</v>
      </c>
      <c r="F74">
        <v>3805340.89</v>
      </c>
      <c r="G74" s="1">
        <f t="shared" si="5"/>
        <v>-7.0920719050984798E-3</v>
      </c>
    </row>
    <row r="75" spans="1:7" x14ac:dyDescent="0.2">
      <c r="A75" t="s">
        <v>0</v>
      </c>
      <c r="B75">
        <v>16</v>
      </c>
      <c r="C75">
        <f>2^23</f>
        <v>8388608</v>
      </c>
      <c r="D75" t="s">
        <v>11</v>
      </c>
      <c r="E75">
        <v>3632207.73</v>
      </c>
      <c r="F75">
        <v>3693199.53</v>
      </c>
      <c r="G75" s="1">
        <f t="shared" si="5"/>
        <v>-1.6791936071343532E-2</v>
      </c>
    </row>
    <row r="76" spans="1:7" x14ac:dyDescent="0.2">
      <c r="A76" t="s">
        <v>0</v>
      </c>
      <c r="B76">
        <v>16</v>
      </c>
      <c r="C76">
        <f>2^24</f>
        <v>16777216</v>
      </c>
      <c r="D76" t="s">
        <v>10</v>
      </c>
      <c r="E76">
        <v>3601918.22</v>
      </c>
      <c r="F76">
        <v>3558007.66</v>
      </c>
      <c r="G76" s="1">
        <f t="shared" si="5"/>
        <v>1.21908820017574E-2</v>
      </c>
    </row>
    <row r="77" spans="1:7" x14ac:dyDescent="0.2">
      <c r="A77" t="s">
        <v>0</v>
      </c>
      <c r="B77">
        <v>32</v>
      </c>
      <c r="C77">
        <f>2^10</f>
        <v>1024</v>
      </c>
      <c r="D77" t="s">
        <v>5</v>
      </c>
      <c r="E77">
        <v>30356.15</v>
      </c>
      <c r="F77">
        <v>17544.72</v>
      </c>
      <c r="G77" s="1">
        <f t="shared" si="5"/>
        <v>0.42203737957547316</v>
      </c>
    </row>
    <row r="78" spans="1:7" x14ac:dyDescent="0.2">
      <c r="A78" t="s">
        <v>0</v>
      </c>
      <c r="B78">
        <v>32</v>
      </c>
      <c r="C78">
        <f>2^11</f>
        <v>2048</v>
      </c>
      <c r="D78" t="s">
        <v>6</v>
      </c>
      <c r="E78">
        <v>54210.11</v>
      </c>
      <c r="F78">
        <v>34065.46</v>
      </c>
      <c r="G78" s="1">
        <f t="shared" si="5"/>
        <v>0.37160319357403998</v>
      </c>
    </row>
    <row r="79" spans="1:7" x14ac:dyDescent="0.2">
      <c r="A79" t="s">
        <v>0</v>
      </c>
      <c r="B79">
        <v>32</v>
      </c>
      <c r="C79">
        <f>2^12</f>
        <v>4096</v>
      </c>
      <c r="D79" t="s">
        <v>7</v>
      </c>
      <c r="E79">
        <v>104964.01</v>
      </c>
      <c r="F79">
        <v>62734.06</v>
      </c>
      <c r="G79" s="1">
        <f t="shared" si="5"/>
        <v>0.40232790267826085</v>
      </c>
    </row>
    <row r="80" spans="1:7" x14ac:dyDescent="0.2">
      <c r="A80" t="s">
        <v>0</v>
      </c>
      <c r="B80">
        <v>32</v>
      </c>
      <c r="C80">
        <f>2^13</f>
        <v>8192</v>
      </c>
      <c r="D80" t="s">
        <v>8</v>
      </c>
      <c r="E80">
        <v>201103.5</v>
      </c>
      <c r="F80">
        <v>122064.06</v>
      </c>
      <c r="G80" s="1">
        <f t="shared" si="5"/>
        <v>0.39302866434447936</v>
      </c>
    </row>
    <row r="81" spans="1:7" x14ac:dyDescent="0.2">
      <c r="A81" t="s">
        <v>0</v>
      </c>
      <c r="B81">
        <v>32</v>
      </c>
      <c r="C81">
        <f>2^14</f>
        <v>16384</v>
      </c>
      <c r="D81" t="s">
        <v>9</v>
      </c>
      <c r="E81">
        <v>423211.48</v>
      </c>
      <c r="F81">
        <v>234606.65</v>
      </c>
      <c r="G81" s="1">
        <f t="shared" si="5"/>
        <v>0.44565149792250436</v>
      </c>
    </row>
    <row r="82" spans="1:7" x14ac:dyDescent="0.2">
      <c r="A82" t="s">
        <v>0</v>
      </c>
      <c r="B82">
        <v>32</v>
      </c>
      <c r="C82">
        <f>2^15</f>
        <v>32768</v>
      </c>
      <c r="D82" t="s">
        <v>19</v>
      </c>
      <c r="E82">
        <v>583328.73</v>
      </c>
      <c r="F82">
        <v>406218.45</v>
      </c>
      <c r="G82" s="1">
        <f t="shared" si="5"/>
        <v>0.30362001885283446</v>
      </c>
    </row>
    <row r="83" spans="1:7" x14ac:dyDescent="0.2">
      <c r="A83" t="s">
        <v>0</v>
      </c>
      <c r="B83">
        <v>32</v>
      </c>
      <c r="C83">
        <f>2^16</f>
        <v>65536</v>
      </c>
      <c r="D83" t="s">
        <v>20</v>
      </c>
      <c r="E83">
        <v>1105939.31</v>
      </c>
      <c r="F83">
        <v>831430.01</v>
      </c>
      <c r="G83" s="1">
        <f t="shared" si="5"/>
        <v>0.24821371075054746</v>
      </c>
    </row>
    <row r="84" spans="1:7" x14ac:dyDescent="0.2">
      <c r="A84" t="s">
        <v>0</v>
      </c>
      <c r="B84">
        <v>32</v>
      </c>
      <c r="C84">
        <f>2^17</f>
        <v>131072</v>
      </c>
      <c r="D84" t="s">
        <v>21</v>
      </c>
      <c r="E84">
        <v>1650752.62</v>
      </c>
      <c r="F84">
        <v>1426023.66</v>
      </c>
      <c r="G84" s="1">
        <f t="shared" si="5"/>
        <v>0.13613727294886874</v>
      </c>
    </row>
    <row r="85" spans="1:7" x14ac:dyDescent="0.2">
      <c r="A85" t="s">
        <v>0</v>
      </c>
      <c r="B85">
        <v>32</v>
      </c>
      <c r="C85">
        <f>2^18</f>
        <v>262144</v>
      </c>
      <c r="D85" t="s">
        <v>22</v>
      </c>
      <c r="E85">
        <v>2179580.34</v>
      </c>
      <c r="F85">
        <v>2254378.34</v>
      </c>
      <c r="G85" s="1">
        <f t="shared" si="5"/>
        <v>-3.4317615472710679E-2</v>
      </c>
    </row>
    <row r="86" spans="1:7" x14ac:dyDescent="0.2">
      <c r="A86" t="s">
        <v>0</v>
      </c>
      <c r="B86">
        <v>32</v>
      </c>
      <c r="C86">
        <f>2^19</f>
        <v>524288</v>
      </c>
      <c r="D86" t="s">
        <v>23</v>
      </c>
      <c r="E86">
        <v>2256980.7999999998</v>
      </c>
      <c r="F86">
        <v>2687656.25</v>
      </c>
      <c r="G86" s="1">
        <f t="shared" si="5"/>
        <v>-0.19081927945510224</v>
      </c>
    </row>
    <row r="87" spans="1:7" x14ac:dyDescent="0.2">
      <c r="A87" t="s">
        <v>0</v>
      </c>
      <c r="B87">
        <v>32</v>
      </c>
      <c r="C87">
        <f>2^20</f>
        <v>1048576</v>
      </c>
      <c r="D87" t="s">
        <v>14</v>
      </c>
      <c r="E87">
        <v>3168696.99</v>
      </c>
      <c r="F87">
        <v>3193511.31</v>
      </c>
      <c r="G87" s="1">
        <f t="shared" si="5"/>
        <v>-7.8310801185189471E-3</v>
      </c>
    </row>
    <row r="88" spans="1:7" x14ac:dyDescent="0.2">
      <c r="A88" t="s">
        <v>0</v>
      </c>
      <c r="B88">
        <v>32</v>
      </c>
      <c r="C88">
        <f>2^21</f>
        <v>2097152</v>
      </c>
      <c r="D88" t="s">
        <v>13</v>
      </c>
      <c r="E88">
        <v>3416850.9</v>
      </c>
      <c r="F88">
        <v>3367833.29</v>
      </c>
      <c r="G88" s="1">
        <f t="shared" si="5"/>
        <v>1.4345844005074928E-2</v>
      </c>
    </row>
    <row r="89" spans="1:7" x14ac:dyDescent="0.2">
      <c r="A89" t="s">
        <v>0</v>
      </c>
      <c r="B89">
        <v>32</v>
      </c>
      <c r="C89">
        <f>2^22</f>
        <v>4194304</v>
      </c>
      <c r="D89" t="s">
        <v>12</v>
      </c>
      <c r="E89">
        <v>3369042.42</v>
      </c>
      <c r="F89">
        <v>3575674.93</v>
      </c>
      <c r="G89" s="1">
        <f t="shared" si="5"/>
        <v>-6.1332712456615562E-2</v>
      </c>
    </row>
    <row r="90" spans="1:7" x14ac:dyDescent="0.2">
      <c r="A90" t="s">
        <v>0</v>
      </c>
      <c r="B90">
        <v>32</v>
      </c>
      <c r="C90">
        <f>2^23</f>
        <v>8388608</v>
      </c>
      <c r="D90" t="s">
        <v>11</v>
      </c>
      <c r="E90">
        <v>3400329.34</v>
      </c>
      <c r="F90">
        <v>3542866.27</v>
      </c>
      <c r="G90" s="1">
        <f t="shared" si="5"/>
        <v>-4.1918566041017714E-2</v>
      </c>
    </row>
    <row r="91" spans="1:7" x14ac:dyDescent="0.2">
      <c r="A91" t="s">
        <v>0</v>
      </c>
      <c r="B91">
        <v>32</v>
      </c>
      <c r="C91">
        <f>2^24</f>
        <v>16777216</v>
      </c>
      <c r="D91" t="s">
        <v>10</v>
      </c>
      <c r="E91">
        <v>3483936.02</v>
      </c>
      <c r="F91">
        <v>3431569.25</v>
      </c>
      <c r="G91" s="1">
        <f t="shared" si="5"/>
        <v>1.5030921836503765E-2</v>
      </c>
    </row>
    <row r="92" spans="1:7" x14ac:dyDescent="0.2">
      <c r="A92" t="s">
        <v>0</v>
      </c>
      <c r="B92">
        <v>64</v>
      </c>
      <c r="C92">
        <f>2^10</f>
        <v>1024</v>
      </c>
      <c r="D92" t="s">
        <v>5</v>
      </c>
      <c r="E92">
        <v>32820.39</v>
      </c>
      <c r="F92">
        <v>18017.490000000002</v>
      </c>
      <c r="G92" s="1">
        <f t="shared" si="5"/>
        <v>0.45102754720464927</v>
      </c>
    </row>
    <row r="93" spans="1:7" x14ac:dyDescent="0.2">
      <c r="A93" t="s">
        <v>0</v>
      </c>
      <c r="B93">
        <v>64</v>
      </c>
      <c r="C93">
        <f>2^11</f>
        <v>2048</v>
      </c>
      <c r="D93" t="s">
        <v>6</v>
      </c>
      <c r="E93">
        <v>56358.63</v>
      </c>
      <c r="F93">
        <v>32176.639999999999</v>
      </c>
      <c r="G93" s="1">
        <f t="shared" si="5"/>
        <v>0.42907341785987346</v>
      </c>
    </row>
    <row r="94" spans="1:7" x14ac:dyDescent="0.2">
      <c r="A94" t="s">
        <v>0</v>
      </c>
      <c r="B94">
        <v>64</v>
      </c>
      <c r="C94">
        <f>2^12</f>
        <v>4096</v>
      </c>
      <c r="D94" t="s">
        <v>7</v>
      </c>
      <c r="E94">
        <v>111844.89</v>
      </c>
      <c r="F94">
        <v>62314.09</v>
      </c>
      <c r="G94" s="1">
        <f t="shared" si="5"/>
        <v>0.44285259702074903</v>
      </c>
    </row>
    <row r="95" spans="1:7" x14ac:dyDescent="0.2">
      <c r="A95" t="s">
        <v>0</v>
      </c>
      <c r="B95">
        <v>64</v>
      </c>
      <c r="C95">
        <f>2^13</f>
        <v>8192</v>
      </c>
      <c r="D95" t="s">
        <v>8</v>
      </c>
      <c r="E95">
        <v>205207.95</v>
      </c>
      <c r="F95">
        <v>121081.95</v>
      </c>
      <c r="G95" s="1">
        <f t="shared" si="5"/>
        <v>0.40995487747916204</v>
      </c>
    </row>
    <row r="96" spans="1:7" x14ac:dyDescent="0.2">
      <c r="A96" t="s">
        <v>0</v>
      </c>
      <c r="B96">
        <v>64</v>
      </c>
      <c r="C96">
        <f>2^14</f>
        <v>16384</v>
      </c>
      <c r="D96" t="s">
        <v>9</v>
      </c>
      <c r="E96">
        <v>368682.89</v>
      </c>
      <c r="F96">
        <v>237722.44</v>
      </c>
      <c r="G96" s="1">
        <f t="shared" si="5"/>
        <v>0.35521162915914001</v>
      </c>
    </row>
    <row r="97" spans="1:7" x14ac:dyDescent="0.2">
      <c r="A97" t="s">
        <v>0</v>
      </c>
      <c r="B97">
        <v>64</v>
      </c>
      <c r="C97">
        <f>2^15</f>
        <v>32768</v>
      </c>
      <c r="D97" t="s">
        <v>19</v>
      </c>
      <c r="E97">
        <v>556282.92000000004</v>
      </c>
      <c r="F97">
        <v>404941.17</v>
      </c>
      <c r="G97" s="1">
        <f t="shared" si="5"/>
        <v>0.27205895518057616</v>
      </c>
    </row>
    <row r="98" spans="1:7" x14ac:dyDescent="0.2">
      <c r="A98" t="s">
        <v>0</v>
      </c>
      <c r="B98">
        <v>64</v>
      </c>
      <c r="C98">
        <f>2^16</f>
        <v>65536</v>
      </c>
      <c r="D98" t="s">
        <v>20</v>
      </c>
      <c r="E98">
        <v>942812.54</v>
      </c>
      <c r="F98">
        <v>817506.18</v>
      </c>
      <c r="G98" s="1">
        <f t="shared" ref="G98:G129" si="6">(E98-F98)/E98</f>
        <v>0.13290697215376451</v>
      </c>
    </row>
    <row r="99" spans="1:7" x14ac:dyDescent="0.2">
      <c r="A99" t="s">
        <v>0</v>
      </c>
      <c r="B99">
        <v>64</v>
      </c>
      <c r="C99">
        <f>2^17</f>
        <v>131072</v>
      </c>
      <c r="D99" t="s">
        <v>21</v>
      </c>
      <c r="E99">
        <v>1481851.1</v>
      </c>
      <c r="F99">
        <v>1403843.04</v>
      </c>
      <c r="G99" s="1">
        <f t="shared" si="6"/>
        <v>5.2642306639310826E-2</v>
      </c>
    </row>
    <row r="100" spans="1:7" x14ac:dyDescent="0.2">
      <c r="A100" t="s">
        <v>0</v>
      </c>
      <c r="B100">
        <v>64</v>
      </c>
      <c r="C100">
        <f>2^18</f>
        <v>262144</v>
      </c>
      <c r="D100" t="s">
        <v>22</v>
      </c>
      <c r="E100">
        <v>2459285.9500000002</v>
      </c>
      <c r="F100">
        <v>2227519.88</v>
      </c>
      <c r="G100" s="1">
        <f t="shared" si="6"/>
        <v>9.4241204443916038E-2</v>
      </c>
    </row>
    <row r="101" spans="1:7" x14ac:dyDescent="0.2">
      <c r="A101" t="s">
        <v>0</v>
      </c>
      <c r="B101">
        <v>64</v>
      </c>
      <c r="C101">
        <f>2^19</f>
        <v>524288</v>
      </c>
      <c r="D101" t="s">
        <v>23</v>
      </c>
      <c r="E101">
        <v>2518949.7400000002</v>
      </c>
      <c r="F101">
        <v>2167846.08</v>
      </c>
      <c r="G101" s="1">
        <f t="shared" si="6"/>
        <v>0.13938494064593768</v>
      </c>
    </row>
    <row r="102" spans="1:7" x14ac:dyDescent="0.2">
      <c r="A102" t="s">
        <v>0</v>
      </c>
      <c r="B102">
        <v>64</v>
      </c>
      <c r="C102">
        <f>2^20</f>
        <v>1048576</v>
      </c>
      <c r="D102" t="s">
        <v>14</v>
      </c>
      <c r="E102">
        <v>2854413.14</v>
      </c>
      <c r="F102">
        <v>2902896.97</v>
      </c>
      <c r="G102" s="1">
        <f t="shared" si="6"/>
        <v>-1.6985568529158352E-2</v>
      </c>
    </row>
    <row r="103" spans="1:7" x14ac:dyDescent="0.2">
      <c r="A103" t="s">
        <v>0</v>
      </c>
      <c r="B103">
        <v>64</v>
      </c>
      <c r="C103">
        <f>2^21</f>
        <v>2097152</v>
      </c>
      <c r="D103" t="s">
        <v>13</v>
      </c>
      <c r="E103">
        <v>3306962.08</v>
      </c>
      <c r="F103">
        <v>3505909.18</v>
      </c>
      <c r="G103" s="1">
        <f t="shared" si="6"/>
        <v>-6.0160079005199867E-2</v>
      </c>
    </row>
    <row r="104" spans="1:7" x14ac:dyDescent="0.2">
      <c r="A104" t="s">
        <v>0</v>
      </c>
      <c r="B104">
        <v>64</v>
      </c>
      <c r="C104">
        <f>2^22</f>
        <v>4194304</v>
      </c>
      <c r="D104" t="s">
        <v>12</v>
      </c>
      <c r="E104">
        <v>3396447.86</v>
      </c>
      <c r="F104">
        <v>3508049.81</v>
      </c>
      <c r="G104" s="1">
        <f t="shared" si="6"/>
        <v>-3.2858431691043299E-2</v>
      </c>
    </row>
    <row r="105" spans="1:7" x14ac:dyDescent="0.2">
      <c r="A105" t="s">
        <v>0</v>
      </c>
      <c r="B105">
        <v>64</v>
      </c>
      <c r="C105">
        <f>2^23</f>
        <v>8388608</v>
      </c>
      <c r="D105" t="s">
        <v>11</v>
      </c>
      <c r="E105">
        <v>3543871.02</v>
      </c>
      <c r="F105">
        <v>3352904.41</v>
      </c>
      <c r="G105" s="1">
        <f t="shared" si="6"/>
        <v>5.3886444772473653E-2</v>
      </c>
    </row>
    <row r="106" spans="1:7" x14ac:dyDescent="0.2">
      <c r="A106" t="s">
        <v>0</v>
      </c>
      <c r="B106">
        <v>64</v>
      </c>
      <c r="C106">
        <f>2^24</f>
        <v>16777216</v>
      </c>
      <c r="D106" t="s">
        <v>10</v>
      </c>
      <c r="E106">
        <v>3490240.44</v>
      </c>
      <c r="F106">
        <v>3259138.02</v>
      </c>
      <c r="G106" s="1">
        <f t="shared" si="6"/>
        <v>6.6213896713660195E-2</v>
      </c>
    </row>
    <row r="107" spans="1:7" x14ac:dyDescent="0.2">
      <c r="A107" t="s">
        <v>0</v>
      </c>
      <c r="B107">
        <v>128</v>
      </c>
      <c r="C107">
        <f>2^10</f>
        <v>1024</v>
      </c>
      <c r="D107" t="s">
        <v>5</v>
      </c>
      <c r="E107">
        <v>29139.61</v>
      </c>
      <c r="F107">
        <v>17993.66</v>
      </c>
      <c r="G107" s="1">
        <f t="shared" si="6"/>
        <v>0.3825016875654822</v>
      </c>
    </row>
    <row r="108" spans="1:7" x14ac:dyDescent="0.2">
      <c r="A108" t="s">
        <v>0</v>
      </c>
      <c r="B108">
        <v>128</v>
      </c>
      <c r="C108">
        <f>2^11</f>
        <v>2048</v>
      </c>
      <c r="D108" t="s">
        <v>6</v>
      </c>
      <c r="E108">
        <v>60749.24</v>
      </c>
      <c r="F108">
        <v>31709.82</v>
      </c>
      <c r="G108" s="1">
        <f t="shared" si="6"/>
        <v>0.47802112421488729</v>
      </c>
    </row>
    <row r="109" spans="1:7" x14ac:dyDescent="0.2">
      <c r="A109" t="s">
        <v>0</v>
      </c>
      <c r="B109">
        <v>128</v>
      </c>
      <c r="C109">
        <f>2^12</f>
        <v>4096</v>
      </c>
      <c r="D109" t="s">
        <v>7</v>
      </c>
      <c r="E109">
        <v>99721.7</v>
      </c>
      <c r="F109">
        <v>63230.3</v>
      </c>
      <c r="G109" s="1">
        <f t="shared" si="6"/>
        <v>0.36593238984092724</v>
      </c>
    </row>
    <row r="110" spans="1:7" x14ac:dyDescent="0.2">
      <c r="A110" t="s">
        <v>0</v>
      </c>
      <c r="B110">
        <v>128</v>
      </c>
      <c r="C110">
        <f>2^13</f>
        <v>8192</v>
      </c>
      <c r="D110" t="s">
        <v>8</v>
      </c>
      <c r="E110">
        <v>206547.69</v>
      </c>
      <c r="F110">
        <v>121781.36</v>
      </c>
      <c r="G110" s="1">
        <f t="shared" si="6"/>
        <v>0.41039592357580956</v>
      </c>
    </row>
    <row r="111" spans="1:7" x14ac:dyDescent="0.2">
      <c r="A111" t="s">
        <v>0</v>
      </c>
      <c r="B111">
        <v>128</v>
      </c>
      <c r="C111">
        <f>2^14</f>
        <v>16384</v>
      </c>
      <c r="D111" t="s">
        <v>9</v>
      </c>
      <c r="E111">
        <v>394165.63</v>
      </c>
      <c r="F111">
        <v>240340.96</v>
      </c>
      <c r="G111" s="1">
        <f t="shared" si="6"/>
        <v>0.39025388895525975</v>
      </c>
    </row>
    <row r="112" spans="1:7" x14ac:dyDescent="0.2">
      <c r="A112" t="s">
        <v>0</v>
      </c>
      <c r="B112">
        <v>128</v>
      </c>
      <c r="C112">
        <f>2^15</f>
        <v>32768</v>
      </c>
      <c r="D112" t="s">
        <v>19</v>
      </c>
      <c r="E112">
        <v>609258.76</v>
      </c>
      <c r="F112">
        <v>428082.04</v>
      </c>
      <c r="G112" s="1">
        <f t="shared" si="6"/>
        <v>0.29737236769480346</v>
      </c>
    </row>
    <row r="113" spans="1:7" x14ac:dyDescent="0.2">
      <c r="A113" t="s">
        <v>0</v>
      </c>
      <c r="B113">
        <v>128</v>
      </c>
      <c r="C113">
        <f>2^16</f>
        <v>65536</v>
      </c>
      <c r="D113" t="s">
        <v>20</v>
      </c>
      <c r="E113">
        <v>1138202.1499999999</v>
      </c>
      <c r="F113">
        <v>810553.32</v>
      </c>
      <c r="G113" s="1">
        <f t="shared" si="6"/>
        <v>0.28786523553834437</v>
      </c>
    </row>
    <row r="114" spans="1:7" x14ac:dyDescent="0.2">
      <c r="A114" t="s">
        <v>0</v>
      </c>
      <c r="B114">
        <v>128</v>
      </c>
      <c r="C114">
        <f>2^17</f>
        <v>131072</v>
      </c>
      <c r="D114" t="s">
        <v>21</v>
      </c>
      <c r="E114">
        <v>1723062.65</v>
      </c>
      <c r="F114">
        <v>1396413.58</v>
      </c>
      <c r="G114" s="1">
        <f t="shared" si="6"/>
        <v>0.18957469132071306</v>
      </c>
    </row>
    <row r="115" spans="1:7" x14ac:dyDescent="0.2">
      <c r="A115" t="s">
        <v>0</v>
      </c>
      <c r="B115">
        <v>128</v>
      </c>
      <c r="C115">
        <f>2^18</f>
        <v>262144</v>
      </c>
      <c r="D115" t="s">
        <v>22</v>
      </c>
      <c r="E115">
        <v>2293353.06</v>
      </c>
      <c r="F115">
        <v>2149764.5</v>
      </c>
      <c r="G115" s="1">
        <f t="shared" si="6"/>
        <v>6.2610752136001271E-2</v>
      </c>
    </row>
    <row r="116" spans="1:7" x14ac:dyDescent="0.2">
      <c r="A116" t="s">
        <v>0</v>
      </c>
      <c r="B116">
        <v>128</v>
      </c>
      <c r="C116">
        <f>2^19</f>
        <v>524288</v>
      </c>
      <c r="D116" t="s">
        <v>23</v>
      </c>
      <c r="E116">
        <v>2246364.4700000002</v>
      </c>
      <c r="F116">
        <v>2052162.24</v>
      </c>
      <c r="G116" s="1">
        <f t="shared" si="6"/>
        <v>8.6451790256458341E-2</v>
      </c>
    </row>
    <row r="117" spans="1:7" x14ac:dyDescent="0.2">
      <c r="A117" t="s">
        <v>0</v>
      </c>
      <c r="B117">
        <v>128</v>
      </c>
      <c r="C117">
        <f>2^20</f>
        <v>1048576</v>
      </c>
      <c r="D117" t="s">
        <v>14</v>
      </c>
      <c r="E117">
        <v>2758306.01</v>
      </c>
      <c r="F117">
        <v>2555589.08</v>
      </c>
      <c r="G117" s="1">
        <f t="shared" si="6"/>
        <v>7.3493270603430874E-2</v>
      </c>
    </row>
    <row r="118" spans="1:7" x14ac:dyDescent="0.2">
      <c r="A118" t="s">
        <v>0</v>
      </c>
      <c r="B118">
        <v>128</v>
      </c>
      <c r="C118">
        <f>2^21</f>
        <v>2097152</v>
      </c>
      <c r="D118" t="s">
        <v>13</v>
      </c>
      <c r="E118">
        <v>2828305.37</v>
      </c>
      <c r="F118">
        <v>2679128.5</v>
      </c>
      <c r="G118" s="1">
        <f t="shared" si="6"/>
        <v>5.2744258658321642E-2</v>
      </c>
    </row>
    <row r="119" spans="1:7" x14ac:dyDescent="0.2">
      <c r="A119" t="s">
        <v>0</v>
      </c>
      <c r="B119">
        <v>128</v>
      </c>
      <c r="C119">
        <f>2^22</f>
        <v>4194304</v>
      </c>
      <c r="D119" t="s">
        <v>12</v>
      </c>
      <c r="E119">
        <v>3020649.7</v>
      </c>
      <c r="F119">
        <v>2985313.66</v>
      </c>
      <c r="G119" s="1">
        <f t="shared" si="6"/>
        <v>1.1698158843112472E-2</v>
      </c>
    </row>
    <row r="120" spans="1:7" x14ac:dyDescent="0.2">
      <c r="A120" t="s">
        <v>0</v>
      </c>
      <c r="B120">
        <v>128</v>
      </c>
      <c r="C120">
        <f>2^23</f>
        <v>8388608</v>
      </c>
      <c r="D120" t="s">
        <v>11</v>
      </c>
      <c r="E120">
        <v>2775429.24</v>
      </c>
      <c r="F120">
        <v>1784517.3</v>
      </c>
      <c r="G120" s="1">
        <f t="shared" si="6"/>
        <v>0.35703015797297</v>
      </c>
    </row>
    <row r="121" spans="1:7" x14ac:dyDescent="0.2">
      <c r="A121" t="s">
        <v>0</v>
      </c>
      <c r="B121">
        <v>128</v>
      </c>
      <c r="C121">
        <f>2^24</f>
        <v>16777216</v>
      </c>
      <c r="D121" t="s">
        <v>10</v>
      </c>
      <c r="E121">
        <v>570163.13</v>
      </c>
      <c r="F121">
        <v>484696.22</v>
      </c>
      <c r="G121" s="1">
        <f t="shared" si="6"/>
        <v>0.14989904731300327</v>
      </c>
    </row>
    <row r="122" spans="1:7" x14ac:dyDescent="0.2">
      <c r="A122" t="s">
        <v>0</v>
      </c>
      <c r="B122">
        <v>256</v>
      </c>
      <c r="C122">
        <f>2^10</f>
        <v>1024</v>
      </c>
      <c r="D122" t="s">
        <v>5</v>
      </c>
      <c r="E122">
        <v>25081.51</v>
      </c>
      <c r="F122">
        <v>13918.2</v>
      </c>
      <c r="G122" s="1">
        <f t="shared" si="6"/>
        <v>0.44508125706945068</v>
      </c>
    </row>
    <row r="123" spans="1:7" x14ac:dyDescent="0.2">
      <c r="A123" t="s">
        <v>0</v>
      </c>
      <c r="B123">
        <v>256</v>
      </c>
      <c r="C123">
        <f>2^11</f>
        <v>2048</v>
      </c>
      <c r="D123" t="s">
        <v>6</v>
      </c>
      <c r="E123">
        <v>52218.74</v>
      </c>
      <c r="F123">
        <v>24831.71</v>
      </c>
      <c r="G123" s="1">
        <f t="shared" si="6"/>
        <v>0.52446746129837674</v>
      </c>
    </row>
    <row r="124" spans="1:7" x14ac:dyDescent="0.2">
      <c r="A124" t="s">
        <v>0</v>
      </c>
      <c r="B124">
        <v>256</v>
      </c>
      <c r="C124">
        <f>2^12</f>
        <v>4096</v>
      </c>
      <c r="D124" t="s">
        <v>7</v>
      </c>
      <c r="E124">
        <v>87037.11</v>
      </c>
      <c r="F124">
        <v>47555.8</v>
      </c>
      <c r="G124" s="1">
        <f t="shared" si="6"/>
        <v>0.45361467079961637</v>
      </c>
    </row>
    <row r="125" spans="1:7" x14ac:dyDescent="0.2">
      <c r="A125" t="s">
        <v>0</v>
      </c>
      <c r="B125">
        <v>256</v>
      </c>
      <c r="C125">
        <f>2^13</f>
        <v>8192</v>
      </c>
      <c r="D125" t="s">
        <v>8</v>
      </c>
      <c r="E125">
        <v>181164.78</v>
      </c>
      <c r="F125">
        <v>91101.55</v>
      </c>
      <c r="G125" s="1">
        <f t="shared" si="6"/>
        <v>0.49713432158281534</v>
      </c>
    </row>
    <row r="126" spans="1:7" x14ac:dyDescent="0.2">
      <c r="A126" t="s">
        <v>0</v>
      </c>
      <c r="B126">
        <v>256</v>
      </c>
      <c r="C126">
        <f>2^14</f>
        <v>16384</v>
      </c>
      <c r="D126" t="s">
        <v>9</v>
      </c>
      <c r="E126">
        <v>359608.76</v>
      </c>
      <c r="F126">
        <v>180362.37</v>
      </c>
      <c r="G126" s="1">
        <f t="shared" si="6"/>
        <v>0.49844834146976846</v>
      </c>
    </row>
    <row r="127" spans="1:7" x14ac:dyDescent="0.2">
      <c r="A127" t="s">
        <v>0</v>
      </c>
      <c r="B127">
        <v>256</v>
      </c>
      <c r="C127">
        <f>2^15</f>
        <v>32768</v>
      </c>
      <c r="D127" t="s">
        <v>19</v>
      </c>
      <c r="E127">
        <v>597920.82999999996</v>
      </c>
      <c r="F127">
        <v>297868.01</v>
      </c>
      <c r="G127" s="1">
        <f t="shared" si="6"/>
        <v>0.50182700609376663</v>
      </c>
    </row>
    <row r="128" spans="1:7" x14ac:dyDescent="0.2">
      <c r="A128" t="s">
        <v>0</v>
      </c>
      <c r="B128">
        <v>256</v>
      </c>
      <c r="C128">
        <f>2^16</f>
        <v>65536</v>
      </c>
      <c r="D128" t="s">
        <v>20</v>
      </c>
      <c r="E128">
        <v>802216.6</v>
      </c>
      <c r="F128">
        <v>589964.27</v>
      </c>
      <c r="G128" s="1">
        <f t="shared" si="6"/>
        <v>0.26458232103399504</v>
      </c>
    </row>
    <row r="129" spans="1:7" x14ac:dyDescent="0.2">
      <c r="A129" t="s">
        <v>0</v>
      </c>
      <c r="B129">
        <v>256</v>
      </c>
      <c r="C129">
        <f>2^17</f>
        <v>131072</v>
      </c>
      <c r="D129" t="s">
        <v>21</v>
      </c>
      <c r="E129">
        <v>1381542.2</v>
      </c>
      <c r="F129">
        <v>819857.66</v>
      </c>
      <c r="G129" s="1">
        <f t="shared" si="6"/>
        <v>0.40656343324148908</v>
      </c>
    </row>
    <row r="130" spans="1:7" x14ac:dyDescent="0.2">
      <c r="A130" t="s">
        <v>0</v>
      </c>
      <c r="B130">
        <v>256</v>
      </c>
      <c r="C130">
        <f>2^18</f>
        <v>262144</v>
      </c>
      <c r="D130" t="s">
        <v>22</v>
      </c>
      <c r="E130">
        <v>1694059.76</v>
      </c>
      <c r="F130">
        <v>1936422.28</v>
      </c>
      <c r="G130" s="1">
        <f t="shared" ref="G130:G161" si="7">(E130-F130)/E130</f>
        <v>-0.14306609821131694</v>
      </c>
    </row>
    <row r="131" spans="1:7" x14ac:dyDescent="0.2">
      <c r="A131" t="s">
        <v>0</v>
      </c>
      <c r="B131">
        <v>256</v>
      </c>
      <c r="C131">
        <f>2^19</f>
        <v>524288</v>
      </c>
      <c r="D131" t="s">
        <v>23</v>
      </c>
      <c r="E131">
        <v>1884776.87</v>
      </c>
      <c r="F131">
        <v>2083250.08</v>
      </c>
      <c r="G131" s="1">
        <f t="shared" si="7"/>
        <v>-0.10530329247939038</v>
      </c>
    </row>
    <row r="132" spans="1:7" x14ac:dyDescent="0.2">
      <c r="A132" t="s">
        <v>0</v>
      </c>
      <c r="B132">
        <v>256</v>
      </c>
      <c r="C132">
        <f>2^20</f>
        <v>1048576</v>
      </c>
      <c r="D132" t="s">
        <v>14</v>
      </c>
      <c r="E132">
        <v>2574569.31</v>
      </c>
      <c r="F132">
        <v>2633511.21</v>
      </c>
      <c r="G132" s="1">
        <f t="shared" si="7"/>
        <v>-2.2893887444032302E-2</v>
      </c>
    </row>
    <row r="133" spans="1:7" x14ac:dyDescent="0.2">
      <c r="A133" t="s">
        <v>0</v>
      </c>
      <c r="B133">
        <v>256</v>
      </c>
      <c r="C133">
        <f>2^21</f>
        <v>2097152</v>
      </c>
      <c r="D133" t="s">
        <v>13</v>
      </c>
      <c r="E133">
        <v>2525169.7799999998</v>
      </c>
      <c r="F133">
        <v>2542928.5699999998</v>
      </c>
      <c r="G133" s="1">
        <f t="shared" si="7"/>
        <v>-7.0327112816945076E-3</v>
      </c>
    </row>
    <row r="134" spans="1:7" x14ac:dyDescent="0.2">
      <c r="A134" t="s">
        <v>0</v>
      </c>
      <c r="B134">
        <v>256</v>
      </c>
      <c r="C134">
        <f>2^22</f>
        <v>4194304</v>
      </c>
      <c r="D134" t="s">
        <v>12</v>
      </c>
      <c r="E134">
        <v>1030469.98</v>
      </c>
      <c r="F134">
        <v>1334737.19</v>
      </c>
      <c r="G134" s="1">
        <f t="shared" si="7"/>
        <v>-0.29527032898134498</v>
      </c>
    </row>
    <row r="135" spans="1:7" x14ac:dyDescent="0.2">
      <c r="A135" t="s">
        <v>0</v>
      </c>
      <c r="B135">
        <v>256</v>
      </c>
      <c r="C135">
        <f>2^23</f>
        <v>8388608</v>
      </c>
      <c r="D135" t="s">
        <v>11</v>
      </c>
      <c r="E135">
        <v>405496.02</v>
      </c>
      <c r="F135">
        <v>406058.39</v>
      </c>
      <c r="G135" s="1">
        <f t="shared" si="7"/>
        <v>-1.386869345844616E-3</v>
      </c>
    </row>
    <row r="136" spans="1:7" x14ac:dyDescent="0.2">
      <c r="A136" t="s">
        <v>0</v>
      </c>
      <c r="B136">
        <v>256</v>
      </c>
      <c r="C136">
        <f>2^24</f>
        <v>16777216</v>
      </c>
      <c r="D136" t="s">
        <v>10</v>
      </c>
      <c r="E136">
        <v>310288.58</v>
      </c>
      <c r="F136">
        <v>316568.51</v>
      </c>
      <c r="G136" s="1">
        <f t="shared" si="7"/>
        <v>-2.0238998161002227E-2</v>
      </c>
    </row>
    <row r="137" spans="1:7" x14ac:dyDescent="0.2">
      <c r="A137" t="s">
        <v>0</v>
      </c>
      <c r="B137">
        <v>512</v>
      </c>
      <c r="C137">
        <f>2^10</f>
        <v>1024</v>
      </c>
      <c r="D137" t="s">
        <v>5</v>
      </c>
      <c r="E137">
        <v>28571.15</v>
      </c>
      <c r="F137">
        <v>7762.76</v>
      </c>
      <c r="G137" s="1">
        <f t="shared" si="7"/>
        <v>0.72830075093232149</v>
      </c>
    </row>
    <row r="138" spans="1:7" x14ac:dyDescent="0.2">
      <c r="A138" t="s">
        <v>0</v>
      </c>
      <c r="B138">
        <v>512</v>
      </c>
      <c r="C138">
        <f>2^11</f>
        <v>2048</v>
      </c>
      <c r="D138" t="s">
        <v>6</v>
      </c>
      <c r="E138">
        <v>55766.82</v>
      </c>
      <c r="F138">
        <v>24960.799999999999</v>
      </c>
      <c r="G138" s="1">
        <f t="shared" si="7"/>
        <v>0.55240768614742608</v>
      </c>
    </row>
    <row r="139" spans="1:7" x14ac:dyDescent="0.2">
      <c r="A139" t="s">
        <v>0</v>
      </c>
      <c r="B139">
        <v>512</v>
      </c>
      <c r="C139">
        <f>2^12</f>
        <v>4096</v>
      </c>
      <c r="D139" t="s">
        <v>7</v>
      </c>
      <c r="E139">
        <v>89903.32</v>
      </c>
      <c r="F139">
        <v>26648.27</v>
      </c>
      <c r="G139" s="1">
        <f t="shared" si="7"/>
        <v>0.70358970058057924</v>
      </c>
    </row>
    <row r="140" spans="1:7" x14ac:dyDescent="0.2">
      <c r="A140" t="s">
        <v>0</v>
      </c>
      <c r="B140">
        <v>512</v>
      </c>
      <c r="C140">
        <f>2^13</f>
        <v>8192</v>
      </c>
      <c r="D140" t="s">
        <v>8</v>
      </c>
      <c r="E140">
        <v>172813.41</v>
      </c>
      <c r="F140">
        <v>51140.6</v>
      </c>
      <c r="G140" s="1">
        <f t="shared" si="7"/>
        <v>0.70407041907222356</v>
      </c>
    </row>
    <row r="141" spans="1:7" x14ac:dyDescent="0.2">
      <c r="A141" t="s">
        <v>0</v>
      </c>
      <c r="B141">
        <v>512</v>
      </c>
      <c r="C141">
        <f>2^14</f>
        <v>16384</v>
      </c>
      <c r="D141" t="s">
        <v>9</v>
      </c>
      <c r="E141">
        <v>357909.06</v>
      </c>
      <c r="F141">
        <v>180129.89</v>
      </c>
      <c r="G141" s="1">
        <f t="shared" si="7"/>
        <v>0.49671603730847158</v>
      </c>
    </row>
    <row r="142" spans="1:7" x14ac:dyDescent="0.2">
      <c r="A142" t="s">
        <v>0</v>
      </c>
      <c r="B142">
        <v>512</v>
      </c>
      <c r="C142">
        <f>2^15</f>
        <v>32768</v>
      </c>
      <c r="D142" t="s">
        <v>19</v>
      </c>
      <c r="E142">
        <v>504607.84</v>
      </c>
      <c r="F142">
        <v>296491.71999999997</v>
      </c>
      <c r="G142" s="1">
        <f t="shared" si="7"/>
        <v>0.41243140415733542</v>
      </c>
    </row>
    <row r="143" spans="1:7" x14ac:dyDescent="0.2">
      <c r="A143" t="s">
        <v>0</v>
      </c>
      <c r="B143">
        <v>512</v>
      </c>
      <c r="C143">
        <f>2^16</f>
        <v>65536</v>
      </c>
      <c r="D143" t="s">
        <v>20</v>
      </c>
      <c r="E143">
        <v>827626.47</v>
      </c>
      <c r="F143">
        <v>417634.83</v>
      </c>
      <c r="G143" s="1">
        <f t="shared" si="7"/>
        <v>0.49538246402389713</v>
      </c>
    </row>
    <row r="144" spans="1:7" x14ac:dyDescent="0.2">
      <c r="A144" t="s">
        <v>0</v>
      </c>
      <c r="B144">
        <v>512</v>
      </c>
      <c r="C144">
        <f>2^17</f>
        <v>131072</v>
      </c>
      <c r="D144" t="s">
        <v>21</v>
      </c>
      <c r="E144">
        <v>1380848.42</v>
      </c>
      <c r="F144">
        <v>441157.35</v>
      </c>
      <c r="G144" s="1">
        <f t="shared" si="7"/>
        <v>0.68051717798250444</v>
      </c>
    </row>
    <row r="145" spans="1:7" x14ac:dyDescent="0.2">
      <c r="A145" t="s">
        <v>0</v>
      </c>
      <c r="B145">
        <v>512</v>
      </c>
      <c r="C145">
        <f>2^18</f>
        <v>262144</v>
      </c>
      <c r="D145" t="s">
        <v>22</v>
      </c>
      <c r="E145">
        <v>1775198.8</v>
      </c>
      <c r="F145">
        <v>1886967.62</v>
      </c>
      <c r="G145" s="1">
        <f t="shared" si="7"/>
        <v>-6.2961297630440075E-2</v>
      </c>
    </row>
    <row r="146" spans="1:7" x14ac:dyDescent="0.2">
      <c r="A146" t="s">
        <v>0</v>
      </c>
      <c r="B146">
        <v>512</v>
      </c>
      <c r="C146">
        <f>2^19</f>
        <v>524288</v>
      </c>
      <c r="D146" t="s">
        <v>23</v>
      </c>
      <c r="E146">
        <v>1997779.44</v>
      </c>
      <c r="F146">
        <v>2188234.9500000002</v>
      </c>
      <c r="G146" s="1">
        <f t="shared" si="7"/>
        <v>-9.5333601991619374E-2</v>
      </c>
    </row>
    <row r="147" spans="1:7" x14ac:dyDescent="0.2">
      <c r="A147" t="s">
        <v>0</v>
      </c>
      <c r="B147">
        <v>512</v>
      </c>
      <c r="C147">
        <f>2^20</f>
        <v>1048576</v>
      </c>
      <c r="D147" t="s">
        <v>14</v>
      </c>
      <c r="E147">
        <v>2430783.27</v>
      </c>
      <c r="F147">
        <v>2400811.16</v>
      </c>
      <c r="G147" s="1">
        <f t="shared" si="7"/>
        <v>1.2330227202855428E-2</v>
      </c>
    </row>
    <row r="148" spans="1:7" x14ac:dyDescent="0.2">
      <c r="A148" t="s">
        <v>0</v>
      </c>
      <c r="B148">
        <v>512</v>
      </c>
      <c r="C148">
        <f>2^21</f>
        <v>2097152</v>
      </c>
      <c r="D148" t="s">
        <v>13</v>
      </c>
      <c r="E148">
        <v>664154.92000000004</v>
      </c>
      <c r="F148">
        <v>706697.65</v>
      </c>
      <c r="G148" s="1">
        <f t="shared" si="7"/>
        <v>-6.4055431524921894E-2</v>
      </c>
    </row>
    <row r="149" spans="1:7" x14ac:dyDescent="0.2">
      <c r="A149" t="s">
        <v>0</v>
      </c>
      <c r="B149">
        <v>512</v>
      </c>
      <c r="C149">
        <f>2^22</f>
        <v>4194304</v>
      </c>
      <c r="D149" t="s">
        <v>12</v>
      </c>
      <c r="E149">
        <v>382019.49</v>
      </c>
      <c r="F149">
        <v>379037.57</v>
      </c>
      <c r="G149" s="1">
        <f t="shared" si="7"/>
        <v>7.8056750455323199E-3</v>
      </c>
    </row>
    <row r="150" spans="1:7" x14ac:dyDescent="0.2">
      <c r="A150" t="s">
        <v>0</v>
      </c>
      <c r="B150">
        <v>512</v>
      </c>
      <c r="C150">
        <f>2^23</f>
        <v>8388608</v>
      </c>
      <c r="D150" t="s">
        <v>11</v>
      </c>
      <c r="E150">
        <v>365738</v>
      </c>
      <c r="F150">
        <v>364595.07</v>
      </c>
      <c r="G150" s="1">
        <f t="shared" si="7"/>
        <v>3.1249965822528506E-3</v>
      </c>
    </row>
    <row r="151" spans="1:7" x14ac:dyDescent="0.2">
      <c r="A151" t="s">
        <v>0</v>
      </c>
      <c r="B151">
        <v>512</v>
      </c>
      <c r="C151">
        <f>2^24</f>
        <v>16777216</v>
      </c>
      <c r="D151" t="s">
        <v>10</v>
      </c>
      <c r="E151">
        <v>347293.99</v>
      </c>
      <c r="F151">
        <v>360610.09</v>
      </c>
      <c r="G151" s="1">
        <f t="shared" si="7"/>
        <v>-3.8342442954454915E-2</v>
      </c>
    </row>
  </sheetData>
  <sortState ref="A2:G151">
    <sortCondition descending="1" ref="A2:A151"/>
    <sortCondition ref="B2:B151"/>
    <sortCondition ref="C2:C151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47E8-43FE-734C-B980-56CF6F499279}">
  <dimension ref="A1:H27"/>
  <sheetViews>
    <sheetView workbookViewId="0">
      <selection activeCell="E21" sqref="E21"/>
    </sheetView>
  </sheetViews>
  <sheetFormatPr baseColWidth="10" defaultRowHeight="16" x14ac:dyDescent="0.2"/>
  <cols>
    <col min="2" max="2" width="12.33203125" bestFit="1" customWidth="1"/>
    <col min="5" max="5" width="16.83203125" bestFit="1" customWidth="1"/>
  </cols>
  <sheetData>
    <row r="1" spans="1:8" x14ac:dyDescent="0.2">
      <c r="A1" t="s">
        <v>15</v>
      </c>
    </row>
    <row r="2" spans="1:8" x14ac:dyDescent="0.2">
      <c r="E2" t="s">
        <v>32</v>
      </c>
    </row>
    <row r="3" spans="1:8" x14ac:dyDescent="0.2">
      <c r="A3" t="s">
        <v>0</v>
      </c>
      <c r="B3" t="s">
        <v>17</v>
      </c>
      <c r="C3" t="s">
        <v>18</v>
      </c>
      <c r="E3" t="s">
        <v>34</v>
      </c>
      <c r="F3" t="s">
        <v>0</v>
      </c>
      <c r="G3" t="s">
        <v>1</v>
      </c>
      <c r="H3" t="s">
        <v>35</v>
      </c>
    </row>
    <row r="4" spans="1:8" x14ac:dyDescent="0.2">
      <c r="B4">
        <v>0.56999999999999995</v>
      </c>
      <c r="C4">
        <v>2.29</v>
      </c>
      <c r="E4" t="s">
        <v>33</v>
      </c>
      <c r="F4">
        <v>0.54800000000000004</v>
      </c>
      <c r="G4">
        <v>0.88900000000000001</v>
      </c>
      <c r="H4" s="1">
        <f>(G4-F4)/F4</f>
        <v>0.62226277372262762</v>
      </c>
    </row>
    <row r="5" spans="1:8" x14ac:dyDescent="0.2">
      <c r="B5">
        <v>0.59</v>
      </c>
      <c r="C5">
        <v>2.19</v>
      </c>
    </row>
    <row r="6" spans="1:8" x14ac:dyDescent="0.2">
      <c r="B6">
        <v>0.47</v>
      </c>
      <c r="C6">
        <v>2.23</v>
      </c>
    </row>
    <row r="7" spans="1:8" x14ac:dyDescent="0.2">
      <c r="B7">
        <v>0.65</v>
      </c>
      <c r="C7">
        <v>2.17</v>
      </c>
    </row>
    <row r="8" spans="1:8" x14ac:dyDescent="0.2">
      <c r="B8">
        <v>0.48</v>
      </c>
      <c r="C8">
        <v>2.3199999999999998</v>
      </c>
    </row>
    <row r="9" spans="1:8" x14ac:dyDescent="0.2">
      <c r="B9">
        <v>0.61</v>
      </c>
      <c r="C9">
        <v>2.17</v>
      </c>
    </row>
    <row r="10" spans="1:8" x14ac:dyDescent="0.2">
      <c r="B10">
        <v>0.53</v>
      </c>
      <c r="C10">
        <v>2.2999999999999998</v>
      </c>
    </row>
    <row r="11" spans="1:8" x14ac:dyDescent="0.2">
      <c r="B11">
        <v>0.49</v>
      </c>
      <c r="C11">
        <v>2.21</v>
      </c>
    </row>
    <row r="12" spans="1:8" x14ac:dyDescent="0.2">
      <c r="B12">
        <v>0.61</v>
      </c>
      <c r="C12">
        <v>2.39</v>
      </c>
    </row>
    <row r="13" spans="1:8" x14ac:dyDescent="0.2">
      <c r="B13">
        <v>0.48</v>
      </c>
      <c r="C13">
        <v>2.1800000000000002</v>
      </c>
    </row>
    <row r="14" spans="1:8" x14ac:dyDescent="0.2">
      <c r="A14" t="s">
        <v>16</v>
      </c>
      <c r="B14">
        <f>AVERAGE(B4:B13)</f>
        <v>0.54800000000000004</v>
      </c>
      <c r="C14">
        <f>AVERAGE(C4:C13)</f>
        <v>2.2450000000000001</v>
      </c>
    </row>
    <row r="16" spans="1:8" x14ac:dyDescent="0.2">
      <c r="A16" t="s">
        <v>1</v>
      </c>
      <c r="B16" t="s">
        <v>17</v>
      </c>
      <c r="C16" t="s">
        <v>18</v>
      </c>
    </row>
    <row r="17" spans="1:5" x14ac:dyDescent="0.2">
      <c r="A17">
        <v>1</v>
      </c>
      <c r="B17">
        <v>0.84</v>
      </c>
      <c r="C17">
        <v>2.09</v>
      </c>
    </row>
    <row r="18" spans="1:5" x14ac:dyDescent="0.2">
      <c r="A18">
        <v>2</v>
      </c>
      <c r="B18">
        <v>0.97</v>
      </c>
      <c r="C18">
        <v>2.15</v>
      </c>
      <c r="E18" s="1"/>
    </row>
    <row r="19" spans="1:5" x14ac:dyDescent="0.2">
      <c r="A19">
        <v>3</v>
      </c>
      <c r="B19">
        <v>0.86</v>
      </c>
      <c r="C19">
        <v>2.25</v>
      </c>
    </row>
    <row r="20" spans="1:5" x14ac:dyDescent="0.2">
      <c r="A20">
        <v>4</v>
      </c>
      <c r="B20">
        <v>0.92</v>
      </c>
      <c r="C20">
        <v>2.1800000000000002</v>
      </c>
    </row>
    <row r="21" spans="1:5" x14ac:dyDescent="0.2">
      <c r="A21">
        <v>5</v>
      </c>
      <c r="B21">
        <v>0.87</v>
      </c>
      <c r="C21">
        <v>2.0699999999999998</v>
      </c>
    </row>
    <row r="22" spans="1:5" x14ac:dyDescent="0.2">
      <c r="A22">
        <v>6</v>
      </c>
      <c r="B22">
        <v>0.9</v>
      </c>
      <c r="C22">
        <v>2.27</v>
      </c>
    </row>
    <row r="23" spans="1:5" x14ac:dyDescent="0.2">
      <c r="A23">
        <v>7</v>
      </c>
      <c r="B23">
        <v>0.9</v>
      </c>
      <c r="C23">
        <v>2.25</v>
      </c>
    </row>
    <row r="24" spans="1:5" x14ac:dyDescent="0.2">
      <c r="A24">
        <v>8</v>
      </c>
      <c r="B24">
        <v>0.82</v>
      </c>
      <c r="C24">
        <v>2.2599999999999998</v>
      </c>
    </row>
    <row r="25" spans="1:5" x14ac:dyDescent="0.2">
      <c r="A25">
        <v>9</v>
      </c>
      <c r="B25">
        <v>0.94</v>
      </c>
      <c r="C25">
        <v>2.15</v>
      </c>
    </row>
    <row r="26" spans="1:5" x14ac:dyDescent="0.2">
      <c r="A26">
        <v>10</v>
      </c>
      <c r="B26">
        <v>0.87</v>
      </c>
      <c r="C26">
        <v>2.2400000000000002</v>
      </c>
    </row>
    <row r="27" spans="1:5" x14ac:dyDescent="0.2">
      <c r="A27" t="s">
        <v>16</v>
      </c>
      <c r="B27">
        <f>AVERAGE(B17:B26)</f>
        <v>0.88900000000000001</v>
      </c>
      <c r="C27">
        <f>AVERAGE(C17:C26)</f>
        <v>2.1909999999999998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BE29-8FD2-E344-9F2C-3678C12BAAE3}">
  <dimension ref="A1:B2"/>
  <sheetViews>
    <sheetView tabSelected="1" workbookViewId="0">
      <selection activeCell="F25" sqref="F25"/>
    </sheetView>
  </sheetViews>
  <sheetFormatPr baseColWidth="10" defaultRowHeight="16" x14ac:dyDescent="0.2"/>
  <sheetData>
    <row r="1" spans="1:2" x14ac:dyDescent="0.2">
      <c r="A1" t="s">
        <v>36</v>
      </c>
      <c r="B1" s="1">
        <v>7.8E-2</v>
      </c>
    </row>
    <row r="2" spans="1:2" x14ac:dyDescent="0.2">
      <c r="A2" t="s">
        <v>37</v>
      </c>
      <c r="B2" s="1">
        <f>(4313976-3650136)/3650136</f>
        <v>0.18186719618118338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nginx</vt:lpstr>
      <vt:lpstr>coreutils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Armanious</dc:creator>
  <cp:lastModifiedBy>David Armanious</cp:lastModifiedBy>
  <dcterms:created xsi:type="dcterms:W3CDTF">2018-05-06T16:27:18Z</dcterms:created>
  <dcterms:modified xsi:type="dcterms:W3CDTF">2018-05-07T01:31:15Z</dcterms:modified>
</cp:coreProperties>
</file>