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Ethan\Desktop\Projects\Project Nebula\Research\"/>
    </mc:Choice>
  </mc:AlternateContent>
  <xr:revisionPtr revIDLastSave="0" documentId="13_ncr:1_{4461C0FF-7EBA-4A26-B273-EACEA12E7DF7}" xr6:coauthVersionLast="45" xr6:coauthVersionMax="45" xr10:uidLastSave="{00000000-0000-0000-0000-000000000000}"/>
  <bookViews>
    <workbookView xWindow="-93" yWindow="-93" windowWidth="25786" windowHeight="13986" activeTab="1" xr2:uid="{AA94DB51-46E0-45A6-BC16-5E4B36E1E493}"/>
  </bookViews>
  <sheets>
    <sheet name="SelectedData" sheetId="1" r:id="rId1"/>
    <sheet name="All2020Data" sheetId="4" r:id="rId2"/>
    <sheet name="Abbreviations" sheetId="3" r:id="rId3"/>
    <sheet name="Criteria" sheetId="2" r:id="rId4"/>
  </sheets>
  <calcPr calcId="191029"/>
</workbook>
</file>

<file path=xl/calcChain.xml><?xml version="1.0" encoding="utf-8"?>
<calcChain xmlns="http://schemas.openxmlformats.org/spreadsheetml/2006/main">
  <c r="D35" i="4" l="1"/>
  <c r="H35" i="4"/>
  <c r="G35" i="4"/>
  <c r="E35" i="4"/>
  <c r="F5" i="4"/>
  <c r="I5" i="4"/>
  <c r="F34" i="4"/>
  <c r="F28" i="4"/>
  <c r="F26" i="4"/>
  <c r="I54" i="4"/>
  <c r="I53" i="4"/>
  <c r="I52" i="4"/>
  <c r="I51" i="4"/>
  <c r="I50" i="4"/>
  <c r="I49" i="4"/>
  <c r="I48" i="4"/>
  <c r="I47" i="4"/>
  <c r="I46" i="4"/>
  <c r="I45" i="4"/>
  <c r="I44" i="4"/>
  <c r="I43" i="4"/>
  <c r="I42" i="4"/>
  <c r="I41" i="4"/>
  <c r="I40" i="4"/>
  <c r="I39" i="4"/>
  <c r="I38" i="4"/>
  <c r="I37" i="4"/>
  <c r="I36" i="4"/>
  <c r="I34" i="4"/>
  <c r="I33" i="4"/>
  <c r="I32" i="4"/>
  <c r="I31" i="4"/>
  <c r="I30" i="4"/>
  <c r="I29" i="4"/>
  <c r="I28" i="4"/>
  <c r="I27" i="4"/>
  <c r="I26" i="4"/>
  <c r="I25" i="4"/>
  <c r="I24" i="4"/>
  <c r="I23" i="4"/>
  <c r="I22" i="4"/>
  <c r="I20" i="4"/>
  <c r="I19" i="4"/>
  <c r="I18" i="4"/>
  <c r="I17" i="4"/>
  <c r="I16" i="4"/>
  <c r="I15" i="4"/>
  <c r="I14" i="4"/>
  <c r="I13" i="4"/>
  <c r="I12" i="4"/>
  <c r="I11" i="4"/>
  <c r="I8" i="4"/>
  <c r="I7" i="4"/>
  <c r="I6" i="4"/>
  <c r="I4" i="4"/>
  <c r="F23" i="4"/>
  <c r="F20" i="4"/>
  <c r="F19" i="4"/>
  <c r="F25" i="4"/>
  <c r="F30" i="4"/>
  <c r="F15" i="1"/>
  <c r="I3" i="4"/>
  <c r="I2" i="4"/>
  <c r="F31" i="4"/>
  <c r="F29" i="4"/>
  <c r="F22" i="4"/>
  <c r="I21" i="4"/>
  <c r="F21" i="4"/>
  <c r="F18" i="4"/>
  <c r="F17" i="4"/>
  <c r="I10" i="4"/>
  <c r="I9" i="4"/>
  <c r="F8" i="4"/>
  <c r="F54" i="4"/>
  <c r="F14" i="4"/>
  <c r="F13" i="4"/>
  <c r="F12" i="4"/>
  <c r="F11" i="4"/>
  <c r="F10" i="4"/>
  <c r="F3" i="1"/>
  <c r="F53" i="4"/>
  <c r="F52" i="4"/>
  <c r="F51" i="4"/>
  <c r="F50" i="4"/>
  <c r="F49" i="4"/>
  <c r="F48" i="4"/>
  <c r="F47" i="4"/>
  <c r="F46" i="4"/>
  <c r="F45" i="4"/>
  <c r="F44" i="4"/>
  <c r="F43" i="4"/>
  <c r="F42" i="4"/>
  <c r="F41" i="4"/>
  <c r="F40" i="4"/>
  <c r="F39" i="4"/>
  <c r="F38" i="4"/>
  <c r="F37" i="4"/>
  <c r="F36" i="4"/>
  <c r="F33" i="4"/>
  <c r="F27" i="4"/>
  <c r="F24" i="4"/>
  <c r="F32" i="4"/>
  <c r="F16" i="4"/>
  <c r="F15" i="4"/>
  <c r="F9" i="4"/>
  <c r="F7" i="4"/>
  <c r="F6" i="4"/>
  <c r="F4" i="4"/>
  <c r="F3" i="4"/>
  <c r="F2" i="4"/>
  <c r="F35" i="1"/>
  <c r="F34" i="1"/>
  <c r="F33" i="1"/>
  <c r="F32" i="1"/>
  <c r="F31" i="1"/>
  <c r="F30" i="1"/>
  <c r="F29" i="1"/>
  <c r="F28" i="1"/>
  <c r="F27" i="1"/>
  <c r="F26" i="1"/>
  <c r="F25" i="1"/>
  <c r="F24" i="1"/>
  <c r="F23" i="1"/>
  <c r="F22" i="1"/>
  <c r="F10" i="1"/>
  <c r="F21" i="1"/>
  <c r="F20" i="1"/>
  <c r="F19" i="1"/>
  <c r="F18" i="1"/>
  <c r="F17" i="1"/>
  <c r="F16" i="1"/>
  <c r="F14" i="1"/>
  <c r="F13" i="1"/>
  <c r="F12" i="1"/>
  <c r="F11" i="1"/>
  <c r="F9" i="1"/>
  <c r="F8" i="1"/>
  <c r="F7" i="1"/>
  <c r="F6" i="1"/>
  <c r="F5" i="1"/>
  <c r="F4" i="1"/>
  <c r="F2" i="1"/>
  <c r="I35" i="4" l="1"/>
  <c r="F35" i="4"/>
</calcChain>
</file>

<file path=xl/sharedStrings.xml><?xml version="1.0" encoding="utf-8"?>
<sst xmlns="http://schemas.openxmlformats.org/spreadsheetml/2006/main" count="309" uniqueCount="132">
  <si>
    <t>Region</t>
  </si>
  <si>
    <t>Criteria</t>
  </si>
  <si>
    <t>Need to be able to determine a national set of vote figures</t>
  </si>
  <si>
    <t>N/A</t>
  </si>
  <si>
    <t>Africa</t>
  </si>
  <si>
    <t>Previous combined minor vote</t>
  </si>
  <si>
    <t>New combined minor vote</t>
  </si>
  <si>
    <t>Swing</t>
  </si>
  <si>
    <t>Comments</t>
  </si>
  <si>
    <t>Must be a general election and not a by-election</t>
  </si>
  <si>
    <t>Nation/subdivision</t>
  </si>
  <si>
    <t>Bihar</t>
  </si>
  <si>
    <t>Asia</t>
  </si>
  <si>
    <t>System</t>
  </si>
  <si>
    <t>While many sub-parties, the NDA and MGB seem to function as the two majors in Bihar. Minor party numbers were calculated by subtracting the total combined NDA-MGB-NOTA vote from the totals.</t>
  </si>
  <si>
    <t>FPTP</t>
  </si>
  <si>
    <t>The African nations which held elections this year either have a very strong two-party system or dysfunctional elections.</t>
  </si>
  <si>
    <t>Elections were generally agreed to be fair and impartial, and held in nations with a Democracy Index &gt;= 6 (if no DI available, author judgement is used)</t>
  </si>
  <si>
    <t>Opposition or other significant parties (won &gt;= 5% of vote at last fair election) did not boycott election</t>
  </si>
  <si>
    <t>Artsakh</t>
  </si>
  <si>
    <t>South Korea</t>
  </si>
  <si>
    <t>Where there were separate constituency and proportional elections held simultaneously, the results of the proportional election will be used as people are generally more willing to express an honest preference for minors in proportional elections.</t>
  </si>
  <si>
    <t>If major party status is unclear in a system with separate constituency and proportional elections held simultaneously, the vote share of the parties in the constituency elections will be used to determine which party holds the apparent status of major party; because as mentioned above people are less willing to vote for minors in single-member constituency elections.</t>
  </si>
  <si>
    <t>Party-list PR</t>
  </si>
  <si>
    <t>Mongolia</t>
  </si>
  <si>
    <t>Bloc</t>
  </si>
  <si>
    <t>Singapore</t>
  </si>
  <si>
    <t>Sri Lanka</t>
  </si>
  <si>
    <t>Complete collapse of the major opposition alliance meant that there was little effective opposition to the ruling major here; Samagi Jana Balawegaya was considered the major opposition here as it won the 2nd-highest vote total and was a splitoff from the old opposition major.</t>
  </si>
  <si>
    <t>PR (D'Hondt)</t>
  </si>
  <si>
    <t>Sabah</t>
  </si>
  <si>
    <t>Abbreviation</t>
  </si>
  <si>
    <t>First-past-the-post</t>
  </si>
  <si>
    <t>PR</t>
  </si>
  <si>
    <t>Proportional Representation</t>
  </si>
  <si>
    <t>System type</t>
  </si>
  <si>
    <t>Plurality</t>
  </si>
  <si>
    <t>Basque</t>
  </si>
  <si>
    <t>Europe</t>
  </si>
  <si>
    <t>Galicia</t>
  </si>
  <si>
    <t>Given that most of Pakatan Harapan was later absorbed into the Warisan Plus alliance and nationally, Pakatan was considered to be the major opposition to Barisan Nasional, we considered Pakatan and Warisan to be a combined major for the last election.</t>
  </si>
  <si>
    <t>Vienna</t>
  </si>
  <si>
    <t>ÖVP was used as the major for the 2020 election calculation; however it should be noted that the 2020 election saw the collapse of the FPÖ in Vienna, once seen quite clearly as the right-wing major of Viennese politics.</t>
  </si>
  <si>
    <t>Open-list PR</t>
  </si>
  <si>
    <t>Lithuania</t>
  </si>
  <si>
    <t>PR (LR)</t>
  </si>
  <si>
    <t>LR</t>
  </si>
  <si>
    <t>Largest-remainder</t>
  </si>
  <si>
    <t>Azores</t>
  </si>
  <si>
    <t>North America</t>
  </si>
  <si>
    <t>Saint Kitts and Nevis</t>
  </si>
  <si>
    <t>Effectively the only minor in the elections is the Nevis Reformation Party.</t>
  </si>
  <si>
    <t>Anguilla</t>
  </si>
  <si>
    <t>Majoritarian</t>
  </si>
  <si>
    <t>Dominican Republic</t>
  </si>
  <si>
    <t>Unclear if some of the minors should be considered to be in an alliance with one major or another.</t>
  </si>
  <si>
    <t>Trinidad and Tobago</t>
  </si>
  <si>
    <t>Bermuda</t>
  </si>
  <si>
    <t>Either a minor won 5% or more of the vote (individual minors, not combined), or a minor/independent won a seat at the last election, or at the 2020 election.</t>
  </si>
  <si>
    <t>New Brunswick</t>
  </si>
  <si>
    <t>British Columbia</t>
  </si>
  <si>
    <t>Saskatchewan</t>
  </si>
  <si>
    <t>Must be reasonably able to determine major parties.</t>
  </si>
  <si>
    <t>Suriname</t>
  </si>
  <si>
    <t>South America</t>
  </si>
  <si>
    <t>Previous two largest electoral alliances (which were considered as majors) were dissolved, which makes determination of minor v major status much harder and likely contributed to the surge in minor party vote seen here. (exclude from calcs)</t>
  </si>
  <si>
    <t>Very clearly a multiparty system, with major parties being hard to determine; hence TS-LKD, LVŽS, and LSDP were used as the majors as they were all either in the top-two or formed government at some point in recent elections. (exclude from calcs)</t>
  </si>
  <si>
    <t>Similarly to Basque, it is unclear which, if any, parties can be considered "major" in Galicia. For the calculations used here, the top two were used as the major parties however this does not accurately reflect the nature of a multiparty system. (exclude from calcs)</t>
  </si>
  <si>
    <t>Unclear which parties are major parties, if at all; given the EAJ/PNV and EH Bildu alliances have been in the top two for the last three elections they were considered to be the two majors however this may not reflect the nature of a multiparty system. (exclude from calcs)</t>
  </si>
  <si>
    <t>As there is no major opposition party (unable to tell if WP counts), the vote listed here is effectively just "all votes not cast for the ruling PAP". (exclude from calcs)</t>
  </si>
  <si>
    <t>Israel</t>
  </si>
  <si>
    <t>Middle East</t>
  </si>
  <si>
    <t>Election has to be of all seats in the nation/region which it is taking place in.</t>
  </si>
  <si>
    <t>Northern Territory</t>
  </si>
  <si>
    <t>Oceania</t>
  </si>
  <si>
    <t>RCV</t>
  </si>
  <si>
    <t>Ranked-choice voting, also known as instant-runoff or alternative vote</t>
  </si>
  <si>
    <t>Australian Capital Territory</t>
  </si>
  <si>
    <t>Hare-Clark (PR)</t>
  </si>
  <si>
    <t>Queensland</t>
  </si>
  <si>
    <t>New Zealand</t>
  </si>
  <si>
    <t>End date</t>
  </si>
  <si>
    <t>MMP (PR)</t>
  </si>
  <si>
    <t>MMP</t>
  </si>
  <si>
    <t>Mixed-member proportional</t>
  </si>
  <si>
    <t>Average</t>
  </si>
  <si>
    <t>Previous combined OTT2 vote</t>
  </si>
  <si>
    <t>New combined OTT2 vote</t>
  </si>
  <si>
    <t>Taiwan</t>
  </si>
  <si>
    <t>OTT2</t>
  </si>
  <si>
    <t>Party-list (PR)</t>
  </si>
  <si>
    <t>Peru</t>
  </si>
  <si>
    <t>Before 11/Mar cutoff.</t>
  </si>
  <si>
    <t>D'Hondt (PR)</t>
  </si>
  <si>
    <t>Ireland</t>
  </si>
  <si>
    <t>STV (PR)</t>
  </si>
  <si>
    <t>STV</t>
  </si>
  <si>
    <t>Single-transferable vote</t>
  </si>
  <si>
    <t>Slovakia</t>
  </si>
  <si>
    <t>H-B</t>
  </si>
  <si>
    <t>Hagenbach-Bischoff</t>
  </si>
  <si>
    <t>H-B (PR)</t>
  </si>
  <si>
    <t>Guyana</t>
  </si>
  <si>
    <t>Vanatu</t>
  </si>
  <si>
    <t>Mixed</t>
  </si>
  <si>
    <t>FPTP/SNTV</t>
  </si>
  <si>
    <t>[Not technically recognised as an independent nation by most other countries]</t>
  </si>
  <si>
    <t>FPTP/MNTV</t>
  </si>
  <si>
    <t>Change in electoral system from plurality + appointed to plurality + MNTV likely had a significant impact in voting for non-major party candidates (at-large MNTV saw independents win 22.06% of the vote while they only won 4.56% at the constituency level, in the same election). If constituency results are used for apples-to-apples comparison, minors did not win enough votes to be included in analysis.</t>
  </si>
  <si>
    <t>Prev. govt result</t>
  </si>
  <si>
    <t>2020 govt result</t>
  </si>
  <si>
    <t>Govt. swing</t>
  </si>
  <si>
    <t>Before 11/Mar cutoff. Govt. numbers used here are for Popular Force, who won the most seats in the legislature at the last election but did not win the presidency, as the president was ousted midterm amidst scandal and was replaced with an independent.</t>
  </si>
  <si>
    <t>Before 11/Mar cutoff. As Fine Gael and Fianna Fáil are fairly similar ideologically and formed a coalition in 2016, it was decided to treat them as a combined governing coalition here.</t>
  </si>
  <si>
    <t>Before 11/Mar cutoff. Although there was no official govt formed after the last election, given Likud's Netanyahu remained PM during that timeframe Likud is taken to be the govt here.</t>
  </si>
  <si>
    <t>No discernable major parties. Electoral system type classified as mixed as SNTV can produce more proportional outcomes than FPTP, but is not a fully proportional system. Due to the multiparty nature of Vanatu's system, it is not clear which single party or coalition of parties formed govt.</t>
  </si>
  <si>
    <t>As the President was elected by the legislature and was of a different party to the one which had a majority in the legislature, it is unclear which party or coalition of parties formed govt.</t>
  </si>
  <si>
    <t>Croatia</t>
  </si>
  <si>
    <t>Due to splits in governing coalition, it's unclear what should be considered the government's vote share.</t>
  </si>
  <si>
    <t>Seychelles</t>
  </si>
  <si>
    <t>FPTP/PR</t>
  </si>
  <si>
    <t>Insufficient minor party votes for analysis. Electoral system uses parties' share of vote in FPTP elections to assign a small number of PR seats. Although PP/United Seychelles held the presidency up until the 2020 election, as there was no legislative election alongside the last presidential election, it was decided to use the results of the last legislative election to determine the incumbent government.</t>
  </si>
  <si>
    <t>Jamaica</t>
  </si>
  <si>
    <t>Insufficient minor party votes for analysis.</t>
  </si>
  <si>
    <t>As Pakatan Harapan, a coalition partner for the govt, would end up forming an alliance with the ruling Warisan party (Warisan+), the data here was calculated as Warisan + PH.</t>
  </si>
  <si>
    <t>As the Australian Labor Party and the ACT Greens form a formal coalition and have fairly similar ideologies, it was decided to combine their vote here for calculating govt vote share.</t>
  </si>
  <si>
    <t>Delhi</t>
  </si>
  <si>
    <t>COVID cases (per 1M pop.)</t>
  </si>
  <si>
    <t>Other-than-top-two 1st preference vote (combined)</t>
  </si>
  <si>
    <t>Full phrase</t>
  </si>
  <si>
    <t>Legislative elections were used, not executive elections. Executive elections are more subject to personality politics, which introduces more uncertainty into the party vote and makes it harder to ascertain if a swing was due to an unpopular executive or an unpopular party.</t>
  </si>
  <si>
    <t>Election happened later than 11/March/2020 (date WHO declared COVID19 a pandemic) - while we acknowledge that COVID19 had impacts before then in some countries and had very little impact for some time after that in others, we used this as a Schelling fence for determining which elections to 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</si>
</sst>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Lato Semilight"/>
      <family val="2"/>
    </font>
    <font>
      <sz val="11"/>
      <color theme="1"/>
      <name val="Segoe U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wrapText="1"/>
    </xf>
    <xf numFmtId="15"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egoe UI">
      <a:majorFont>
        <a:latin typeface="Segoe UI Light"/>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B134B-3DCF-4719-BF9C-8BC3D08FCA57}">
  <dimension ref="A1:J35"/>
  <sheetViews>
    <sheetView topLeftCell="A11" workbookViewId="0">
      <selection activeCell="G17" sqref="G17"/>
    </sheetView>
  </sheetViews>
  <sheetFormatPr defaultRowHeight="16.350000000000001" x14ac:dyDescent="0.6"/>
  <cols>
    <col min="1" max="1" width="23.1015625" style="1" customWidth="1"/>
    <col min="2" max="2" width="13.1015625" style="1" customWidth="1"/>
    <col min="3" max="3" width="10.578125" style="1" customWidth="1"/>
    <col min="4" max="5" width="24.578125" style="1" customWidth="1"/>
    <col min="6" max="6" width="8.83984375" style="1"/>
    <col min="7" max="7" width="13.1015625" style="1" customWidth="1"/>
    <col min="8" max="8" width="10.578125" style="1" customWidth="1"/>
    <col min="9" max="9" width="13.1015625" style="6" customWidth="1"/>
    <col min="10" max="10" width="65.578125" style="2" customWidth="1"/>
    <col min="11" max="16384" width="8.83984375" style="1"/>
  </cols>
  <sheetData>
    <row r="1" spans="1:10" ht="32.700000000000003" x14ac:dyDescent="0.6">
      <c r="A1" s="5" t="s">
        <v>10</v>
      </c>
      <c r="B1" s="5" t="s">
        <v>0</v>
      </c>
      <c r="C1" s="5" t="s">
        <v>81</v>
      </c>
      <c r="D1" s="5" t="s">
        <v>5</v>
      </c>
      <c r="E1" s="5" t="s">
        <v>6</v>
      </c>
      <c r="F1" s="5" t="s">
        <v>7</v>
      </c>
      <c r="G1" s="5" t="s">
        <v>13</v>
      </c>
      <c r="H1" s="5" t="s">
        <v>35</v>
      </c>
      <c r="I1" s="2" t="s">
        <v>127</v>
      </c>
      <c r="J1" s="2" t="s">
        <v>8</v>
      </c>
    </row>
    <row r="2" spans="1:10" ht="32.700000000000003" x14ac:dyDescent="0.6">
      <c r="A2" s="5" t="s">
        <v>3</v>
      </c>
      <c r="B2" s="5" t="s">
        <v>4</v>
      </c>
      <c r="C2" s="5" t="s">
        <v>3</v>
      </c>
      <c r="D2" s="5"/>
      <c r="E2" s="5"/>
      <c r="F2" s="5" t="str">
        <f>IF(AND(ISNUMBER(D2),ISNUMBER(E2)),E2-D2,"")</f>
        <v/>
      </c>
      <c r="G2" s="5"/>
      <c r="H2" s="5"/>
      <c r="J2" s="2" t="s">
        <v>16</v>
      </c>
    </row>
    <row r="3" spans="1:10" x14ac:dyDescent="0.6">
      <c r="A3" s="5" t="s">
        <v>19</v>
      </c>
      <c r="B3" s="5" t="s">
        <v>12</v>
      </c>
      <c r="C3" s="4">
        <v>43921</v>
      </c>
      <c r="D3" s="5">
        <v>33.549999999999997</v>
      </c>
      <c r="E3" s="5">
        <v>35.159999999999997</v>
      </c>
      <c r="F3" s="5">
        <f>IF(AND(ISNUMBER(D3),ISNUMBER(E3)),E3-D3,"")</f>
        <v>1.6099999999999994</v>
      </c>
      <c r="G3" s="5" t="s">
        <v>33</v>
      </c>
      <c r="H3" s="5" t="s">
        <v>33</v>
      </c>
      <c r="I3" s="6">
        <v>8225</v>
      </c>
      <c r="J3" s="2" t="s">
        <v>106</v>
      </c>
    </row>
    <row r="4" spans="1:10" ht="49" x14ac:dyDescent="0.6">
      <c r="A4" s="5" t="s">
        <v>11</v>
      </c>
      <c r="B4" s="5" t="s">
        <v>12</v>
      </c>
      <c r="C4" s="4">
        <v>44142</v>
      </c>
      <c r="D4" s="5">
        <v>21.5</v>
      </c>
      <c r="E4" s="5">
        <v>23.83</v>
      </c>
      <c r="F4" s="5">
        <f>IF(AND(ISNUMBER(D4),ISNUMBER(E4)),E4-D4,"")</f>
        <v>2.3299999999999983</v>
      </c>
      <c r="G4" s="5" t="s">
        <v>15</v>
      </c>
      <c r="H4" s="5" t="s">
        <v>36</v>
      </c>
      <c r="I4" s="6">
        <v>6501</v>
      </c>
      <c r="J4" s="2" t="s">
        <v>14</v>
      </c>
    </row>
    <row r="5" spans="1:10" x14ac:dyDescent="0.6">
      <c r="A5" s="5" t="s">
        <v>20</v>
      </c>
      <c r="B5" s="5" t="s">
        <v>12</v>
      </c>
      <c r="C5" s="4">
        <v>43936</v>
      </c>
      <c r="D5" s="5">
        <v>41</v>
      </c>
      <c r="E5" s="5">
        <v>32.799999999999997</v>
      </c>
      <c r="F5" s="5">
        <f t="shared" ref="F5:F21" si="0">IF(AND(ISNUMBER(D5),ISNUMBER(E5)),E5-D5,"")</f>
        <v>-8.2000000000000028</v>
      </c>
      <c r="G5" s="5" t="s">
        <v>23</v>
      </c>
      <c r="H5" s="5" t="s">
        <v>33</v>
      </c>
      <c r="I5" s="6">
        <v>585</v>
      </c>
    </row>
    <row r="6" spans="1:10" x14ac:dyDescent="0.6">
      <c r="A6" s="5" t="s">
        <v>24</v>
      </c>
      <c r="B6" s="5" t="s">
        <v>12</v>
      </c>
      <c r="C6" s="4">
        <v>44006</v>
      </c>
      <c r="D6" s="5">
        <v>21.74</v>
      </c>
      <c r="E6" s="5">
        <v>30.58</v>
      </c>
      <c r="F6" s="5">
        <f t="shared" si="0"/>
        <v>8.84</v>
      </c>
      <c r="G6" s="5" t="s">
        <v>25</v>
      </c>
      <c r="H6" s="5" t="s">
        <v>36</v>
      </c>
      <c r="I6" s="6">
        <v>168</v>
      </c>
    </row>
    <row r="7" spans="1:10" ht="32.700000000000003" x14ac:dyDescent="0.6">
      <c r="A7" s="5" t="s">
        <v>26</v>
      </c>
      <c r="B7" s="5" t="s">
        <v>12</v>
      </c>
      <c r="C7" s="4">
        <v>44022</v>
      </c>
      <c r="D7" s="5">
        <v>30.1</v>
      </c>
      <c r="E7" s="5">
        <v>38.770000000000003</v>
      </c>
      <c r="F7" s="5">
        <f t="shared" si="0"/>
        <v>8.6700000000000017</v>
      </c>
      <c r="G7" s="5" t="s">
        <v>15</v>
      </c>
      <c r="H7" s="5" t="s">
        <v>36</v>
      </c>
      <c r="I7" s="6">
        <v>9908</v>
      </c>
      <c r="J7" s="2" t="s">
        <v>69</v>
      </c>
    </row>
    <row r="8" spans="1:10" ht="65.349999999999994" x14ac:dyDescent="0.6">
      <c r="A8" s="5" t="s">
        <v>27</v>
      </c>
      <c r="B8" s="5" t="s">
        <v>12</v>
      </c>
      <c r="C8" s="4">
        <v>44048</v>
      </c>
      <c r="D8" s="5">
        <v>11.96</v>
      </c>
      <c r="E8" s="5">
        <v>17.010000000000002</v>
      </c>
      <c r="F8" s="5">
        <f t="shared" si="0"/>
        <v>5.0500000000000007</v>
      </c>
      <c r="G8" s="5" t="s">
        <v>29</v>
      </c>
      <c r="H8" s="5" t="s">
        <v>33</v>
      </c>
      <c r="I8" s="6">
        <v>878</v>
      </c>
      <c r="J8" s="2" t="s">
        <v>28</v>
      </c>
    </row>
    <row r="9" spans="1:10" ht="65.349999999999994" x14ac:dyDescent="0.6">
      <c r="A9" s="5" t="s">
        <v>30</v>
      </c>
      <c r="B9" s="5" t="s">
        <v>12</v>
      </c>
      <c r="C9" s="4">
        <v>44100</v>
      </c>
      <c r="D9" s="5">
        <v>13.1</v>
      </c>
      <c r="E9" s="5">
        <v>13.36</v>
      </c>
      <c r="F9" s="5">
        <f t="shared" si="0"/>
        <v>0.25999999999999979</v>
      </c>
      <c r="G9" s="5" t="s">
        <v>15</v>
      </c>
      <c r="H9" s="5" t="s">
        <v>36</v>
      </c>
      <c r="I9" s="6">
        <v>1589</v>
      </c>
      <c r="J9" s="2" t="s">
        <v>40</v>
      </c>
    </row>
    <row r="10" spans="1:10" ht="65.349999999999994" x14ac:dyDescent="0.6">
      <c r="A10" s="5" t="s">
        <v>37</v>
      </c>
      <c r="B10" s="5" t="s">
        <v>38</v>
      </c>
      <c r="C10" s="4">
        <v>44024</v>
      </c>
      <c r="D10" s="5">
        <v>41.51</v>
      </c>
      <c r="E10" s="5">
        <v>33.700000000000003</v>
      </c>
      <c r="F10" s="5">
        <f t="shared" si="0"/>
        <v>-7.8099999999999952</v>
      </c>
      <c r="G10" s="5" t="s">
        <v>29</v>
      </c>
      <c r="H10" s="5" t="s">
        <v>33</v>
      </c>
      <c r="I10" s="6">
        <v>33661</v>
      </c>
      <c r="J10" s="2" t="s">
        <v>68</v>
      </c>
    </row>
    <row r="11" spans="1:10" ht="65.349999999999994" x14ac:dyDescent="0.6">
      <c r="A11" s="5" t="s">
        <v>39</v>
      </c>
      <c r="B11" s="5" t="s">
        <v>38</v>
      </c>
      <c r="C11" s="4">
        <v>44024</v>
      </c>
      <c r="D11" s="5">
        <v>33.369999999999997</v>
      </c>
      <c r="E11" s="5">
        <v>28.25</v>
      </c>
      <c r="F11" s="5">
        <f t="shared" si="0"/>
        <v>-5.1199999999999974</v>
      </c>
      <c r="G11" s="5" t="s">
        <v>29</v>
      </c>
      <c r="H11" s="5" t="s">
        <v>33</v>
      </c>
      <c r="I11" s="6">
        <v>33661</v>
      </c>
      <c r="J11" s="2" t="s">
        <v>67</v>
      </c>
    </row>
    <row r="12" spans="1:10" ht="49" x14ac:dyDescent="0.6">
      <c r="A12" s="5" t="s">
        <v>41</v>
      </c>
      <c r="B12" s="5" t="s">
        <v>38</v>
      </c>
      <c r="C12" s="4">
        <v>44115</v>
      </c>
      <c r="D12" s="5">
        <v>29.62</v>
      </c>
      <c r="E12" s="5">
        <v>37.950000000000003</v>
      </c>
      <c r="F12" s="5">
        <f t="shared" si="0"/>
        <v>8.3300000000000018</v>
      </c>
      <c r="G12" s="5" t="s">
        <v>43</v>
      </c>
      <c r="H12" s="5" t="s">
        <v>33</v>
      </c>
      <c r="I12" s="6">
        <v>25335</v>
      </c>
      <c r="J12" s="2" t="s">
        <v>42</v>
      </c>
    </row>
    <row r="13" spans="1:10" ht="49" x14ac:dyDescent="0.6">
      <c r="A13" s="5" t="s">
        <v>44</v>
      </c>
      <c r="B13" s="5" t="s">
        <v>38</v>
      </c>
      <c r="C13" s="4">
        <v>44115</v>
      </c>
      <c r="D13" s="5">
        <v>39.880000000000003</v>
      </c>
      <c r="E13" s="5">
        <v>46.57</v>
      </c>
      <c r="F13" s="5">
        <f t="shared" si="0"/>
        <v>6.6899999999999977</v>
      </c>
      <c r="G13" s="5" t="s">
        <v>45</v>
      </c>
      <c r="H13" s="5" t="s">
        <v>33</v>
      </c>
      <c r="I13" s="6">
        <v>14957</v>
      </c>
      <c r="J13" s="2" t="s">
        <v>66</v>
      </c>
    </row>
    <row r="14" spans="1:10" x14ac:dyDescent="0.6">
      <c r="A14" s="5" t="s">
        <v>48</v>
      </c>
      <c r="B14" s="5" t="s">
        <v>38</v>
      </c>
      <c r="C14" s="4">
        <v>44129</v>
      </c>
      <c r="D14" s="5">
        <v>22.67</v>
      </c>
      <c r="E14" s="5">
        <v>27.12</v>
      </c>
      <c r="F14" s="5">
        <f t="shared" si="0"/>
        <v>4.4499999999999993</v>
      </c>
      <c r="G14" s="5" t="s">
        <v>29</v>
      </c>
      <c r="H14" s="5" t="s">
        <v>33</v>
      </c>
      <c r="I14" s="6">
        <v>564</v>
      </c>
    </row>
    <row r="15" spans="1:10" x14ac:dyDescent="0.6">
      <c r="A15" s="5" t="s">
        <v>57</v>
      </c>
      <c r="B15" s="5" t="s">
        <v>49</v>
      </c>
      <c r="C15" s="4">
        <v>44105</v>
      </c>
      <c r="D15" s="5">
        <v>0.5</v>
      </c>
      <c r="E15" s="5">
        <v>5.63</v>
      </c>
      <c r="F15" s="5">
        <f t="shared" si="0"/>
        <v>5.13</v>
      </c>
      <c r="G15" s="5" t="s">
        <v>15</v>
      </c>
      <c r="H15" s="5" t="s">
        <v>36</v>
      </c>
      <c r="I15" s="6">
        <v>3634</v>
      </c>
    </row>
    <row r="16" spans="1:10" x14ac:dyDescent="0.6">
      <c r="A16" s="5" t="s">
        <v>50</v>
      </c>
      <c r="B16" s="5" t="s">
        <v>49</v>
      </c>
      <c r="C16" s="4">
        <v>43987</v>
      </c>
      <c r="D16" s="5">
        <v>10.81</v>
      </c>
      <c r="E16" s="5">
        <v>8.06</v>
      </c>
      <c r="F16" s="5">
        <f t="shared" si="0"/>
        <v>-2.75</v>
      </c>
      <c r="G16" s="5" t="s">
        <v>15</v>
      </c>
      <c r="H16" s="5" t="s">
        <v>36</v>
      </c>
      <c r="I16" s="6">
        <v>356</v>
      </c>
      <c r="J16" s="2" t="s">
        <v>51</v>
      </c>
    </row>
    <row r="17" spans="1:10" ht="32.700000000000003" x14ac:dyDescent="0.6">
      <c r="A17" s="5" t="s">
        <v>54</v>
      </c>
      <c r="B17" s="5" t="s">
        <v>49</v>
      </c>
      <c r="C17" s="4">
        <v>44017</v>
      </c>
      <c r="D17" s="5">
        <v>37.78</v>
      </c>
      <c r="E17" s="5">
        <v>27.64</v>
      </c>
      <c r="F17" s="5">
        <f t="shared" si="0"/>
        <v>-10.14</v>
      </c>
      <c r="G17" s="5" t="s">
        <v>33</v>
      </c>
      <c r="H17" s="5" t="s">
        <v>33</v>
      </c>
      <c r="I17" s="6">
        <v>12506</v>
      </c>
      <c r="J17" s="2" t="s">
        <v>55</v>
      </c>
    </row>
    <row r="18" spans="1:10" x14ac:dyDescent="0.6">
      <c r="A18" s="5" t="s">
        <v>56</v>
      </c>
      <c r="B18" s="5" t="s">
        <v>49</v>
      </c>
      <c r="C18" s="4">
        <v>44053</v>
      </c>
      <c r="D18" s="5">
        <v>8.7100000000000009</v>
      </c>
      <c r="E18" s="5">
        <v>3.83</v>
      </c>
      <c r="F18" s="5">
        <f t="shared" si="0"/>
        <v>-4.8800000000000008</v>
      </c>
      <c r="G18" s="5" t="s">
        <v>15</v>
      </c>
      <c r="H18" s="5" t="s">
        <v>36</v>
      </c>
      <c r="I18" s="6">
        <v>4448</v>
      </c>
    </row>
    <row r="19" spans="1:10" x14ac:dyDescent="0.6">
      <c r="A19" s="5" t="s">
        <v>59</v>
      </c>
      <c r="B19" s="5" t="s">
        <v>49</v>
      </c>
      <c r="C19" s="4">
        <v>44088</v>
      </c>
      <c r="D19" s="5">
        <v>30.31</v>
      </c>
      <c r="E19" s="5">
        <v>26.31</v>
      </c>
      <c r="F19" s="5">
        <f t="shared" si="0"/>
        <v>-4</v>
      </c>
      <c r="G19" s="5" t="s">
        <v>15</v>
      </c>
      <c r="H19" s="5" t="s">
        <v>36</v>
      </c>
      <c r="I19" s="6">
        <v>8338</v>
      </c>
    </row>
    <row r="20" spans="1:10" x14ac:dyDescent="0.6">
      <c r="A20" s="5" t="s">
        <v>60</v>
      </c>
      <c r="B20" s="5" t="s">
        <v>49</v>
      </c>
      <c r="C20" s="4">
        <v>44128</v>
      </c>
      <c r="D20" s="5">
        <v>19.34</v>
      </c>
      <c r="E20" s="5">
        <v>18.53</v>
      </c>
      <c r="F20" s="5">
        <f t="shared" si="0"/>
        <v>-0.80999999999999872</v>
      </c>
      <c r="G20" s="5" t="s">
        <v>15</v>
      </c>
      <c r="H20" s="5" t="s">
        <v>36</v>
      </c>
      <c r="I20" s="6">
        <v>8338</v>
      </c>
    </row>
    <row r="21" spans="1:10" ht="49" x14ac:dyDescent="0.6">
      <c r="A21" s="5" t="s">
        <v>63</v>
      </c>
      <c r="B21" s="5" t="s">
        <v>64</v>
      </c>
      <c r="C21" s="4">
        <v>43976</v>
      </c>
      <c r="D21" s="5">
        <v>17.239999999999998</v>
      </c>
      <c r="E21" s="5">
        <v>36.58</v>
      </c>
      <c r="F21" s="5">
        <f t="shared" si="0"/>
        <v>19.34</v>
      </c>
      <c r="G21" s="5" t="s">
        <v>29</v>
      </c>
      <c r="H21" s="5" t="s">
        <v>33</v>
      </c>
      <c r="I21" s="6">
        <v>8976</v>
      </c>
      <c r="J21" s="2" t="s">
        <v>65</v>
      </c>
    </row>
    <row r="22" spans="1:10" x14ac:dyDescent="0.6">
      <c r="A22" s="5" t="s">
        <v>73</v>
      </c>
      <c r="B22" s="5" t="s">
        <v>74</v>
      </c>
      <c r="C22" s="4">
        <v>44065</v>
      </c>
      <c r="D22" s="5">
        <v>26</v>
      </c>
      <c r="E22" s="5">
        <v>29.23</v>
      </c>
      <c r="F22" s="5">
        <f>IF(AND(ISNUMBER(D22),ISNUMBER(E22)),E22-D22,"")</f>
        <v>3.2300000000000004</v>
      </c>
      <c r="G22" s="5" t="s">
        <v>75</v>
      </c>
      <c r="H22" s="5" t="s">
        <v>53</v>
      </c>
      <c r="I22" s="6">
        <v>188</v>
      </c>
    </row>
    <row r="23" spans="1:10" x14ac:dyDescent="0.6">
      <c r="A23" s="5" t="s">
        <v>77</v>
      </c>
      <c r="B23" s="5" t="s">
        <v>74</v>
      </c>
      <c r="C23" s="4">
        <v>44121</v>
      </c>
      <c r="D23" s="5">
        <v>24.9</v>
      </c>
      <c r="E23" s="5">
        <v>28.4</v>
      </c>
      <c r="F23" s="5">
        <f>IF(AND(ISNUMBER(D23),ISNUMBER(E23)),E23-D23,"")</f>
        <v>3.5</v>
      </c>
      <c r="G23" s="5" t="s">
        <v>78</v>
      </c>
      <c r="H23" s="5" t="s">
        <v>33</v>
      </c>
      <c r="I23" s="6">
        <v>267</v>
      </c>
    </row>
    <row r="24" spans="1:10" x14ac:dyDescent="0.6">
      <c r="A24" s="5" t="s">
        <v>79</v>
      </c>
      <c r="B24" s="5" t="s">
        <v>74</v>
      </c>
      <c r="C24" s="4">
        <v>44135</v>
      </c>
      <c r="D24" s="5">
        <v>30.88</v>
      </c>
      <c r="E24" s="5">
        <v>24.54</v>
      </c>
      <c r="F24" s="5">
        <f t="shared" ref="F24:F35" si="1">IF(AND(ISNUMBER(D24),ISNUMBER(E24)),E24-D24,"")</f>
        <v>-6.34</v>
      </c>
      <c r="G24" s="5" t="s">
        <v>75</v>
      </c>
      <c r="H24" s="5" t="s">
        <v>53</v>
      </c>
      <c r="I24" s="6">
        <v>231</v>
      </c>
    </row>
    <row r="25" spans="1:10" x14ac:dyDescent="0.6">
      <c r="A25" s="5" t="s">
        <v>80</v>
      </c>
      <c r="B25" s="5" t="s">
        <v>74</v>
      </c>
      <c r="C25" s="4">
        <v>44121</v>
      </c>
      <c r="D25" s="5">
        <v>18.07</v>
      </c>
      <c r="E25" s="5">
        <v>24.41</v>
      </c>
      <c r="F25" s="5">
        <f t="shared" si="1"/>
        <v>6.34</v>
      </c>
      <c r="G25" s="5" t="s">
        <v>82</v>
      </c>
      <c r="H25" s="5" t="s">
        <v>33</v>
      </c>
      <c r="I25" s="6">
        <v>402</v>
      </c>
    </row>
    <row r="26" spans="1:10" x14ac:dyDescent="0.6">
      <c r="A26" s="5"/>
      <c r="B26" s="5"/>
      <c r="C26" s="5"/>
      <c r="D26" s="5"/>
      <c r="E26" s="5"/>
      <c r="F26" s="5" t="str">
        <f t="shared" si="1"/>
        <v/>
      </c>
      <c r="G26" s="5"/>
      <c r="H26" s="5"/>
    </row>
    <row r="27" spans="1:10" x14ac:dyDescent="0.6">
      <c r="F27" s="5" t="str">
        <f t="shared" si="1"/>
        <v/>
      </c>
    </row>
    <row r="28" spans="1:10" x14ac:dyDescent="0.6">
      <c r="F28" s="5" t="str">
        <f t="shared" si="1"/>
        <v/>
      </c>
    </row>
    <row r="29" spans="1:10" x14ac:dyDescent="0.6">
      <c r="F29" s="5" t="str">
        <f t="shared" si="1"/>
        <v/>
      </c>
    </row>
    <row r="30" spans="1:10" x14ac:dyDescent="0.6">
      <c r="F30" s="5" t="str">
        <f t="shared" si="1"/>
        <v/>
      </c>
    </row>
    <row r="31" spans="1:10" x14ac:dyDescent="0.6">
      <c r="F31" s="5" t="str">
        <f t="shared" si="1"/>
        <v/>
      </c>
    </row>
    <row r="32" spans="1:10" x14ac:dyDescent="0.6">
      <c r="F32" s="5" t="str">
        <f t="shared" si="1"/>
        <v/>
      </c>
    </row>
    <row r="33" spans="6:6" x14ac:dyDescent="0.6">
      <c r="F33" s="5" t="str">
        <f t="shared" si="1"/>
        <v/>
      </c>
    </row>
    <row r="34" spans="6:6" x14ac:dyDescent="0.6">
      <c r="F34" s="5" t="str">
        <f t="shared" si="1"/>
        <v/>
      </c>
    </row>
    <row r="35" spans="6:6" x14ac:dyDescent="0.6">
      <c r="F35" s="5" t="str">
        <f t="shared" si="1"/>
        <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E4EE1-26AC-4C95-A547-035D59338B99}">
  <dimension ref="A1:L54"/>
  <sheetViews>
    <sheetView tabSelected="1" topLeftCell="A16" workbookViewId="0">
      <selection activeCell="J17" sqref="J17:K17"/>
    </sheetView>
  </sheetViews>
  <sheetFormatPr defaultRowHeight="16.350000000000001" x14ac:dyDescent="0.6"/>
  <cols>
    <col min="1" max="1" width="23.1015625" style="1" customWidth="1"/>
    <col min="2" max="2" width="13.1015625" style="1" customWidth="1"/>
    <col min="3" max="3" width="10.578125" style="1" customWidth="1"/>
    <col min="4" max="5" width="24.578125" style="1" customWidth="1"/>
    <col min="6" max="6" width="8.83984375" style="1"/>
    <col min="7" max="8" width="14.578125" style="1" customWidth="1"/>
    <col min="9" max="9" width="10.578125" style="1" customWidth="1"/>
    <col min="10" max="10" width="13.1015625" style="1" customWidth="1"/>
    <col min="11" max="11" width="10.578125" style="1" customWidth="1"/>
    <col min="12" max="12" width="65.578125" style="2" customWidth="1"/>
    <col min="13" max="16384" width="8.83984375" style="1"/>
  </cols>
  <sheetData>
    <row r="1" spans="1:12" x14ac:dyDescent="0.6">
      <c r="A1" s="1" t="s">
        <v>10</v>
      </c>
      <c r="B1" s="1" t="s">
        <v>0</v>
      </c>
      <c r="C1" s="1" t="s">
        <v>81</v>
      </c>
      <c r="D1" s="1" t="s">
        <v>86</v>
      </c>
      <c r="E1" s="1" t="s">
        <v>87</v>
      </c>
      <c r="F1" s="1" t="s">
        <v>7</v>
      </c>
      <c r="G1" s="1" t="s">
        <v>109</v>
      </c>
      <c r="H1" s="1" t="s">
        <v>110</v>
      </c>
      <c r="I1" s="1" t="s">
        <v>111</v>
      </c>
      <c r="J1" s="1" t="s">
        <v>13</v>
      </c>
      <c r="K1" s="1" t="s">
        <v>35</v>
      </c>
      <c r="L1" s="2" t="s">
        <v>8</v>
      </c>
    </row>
    <row r="2" spans="1:12" x14ac:dyDescent="0.6">
      <c r="A2" s="1" t="s">
        <v>88</v>
      </c>
      <c r="B2" s="1" t="s">
        <v>12</v>
      </c>
      <c r="C2" s="4">
        <v>43841</v>
      </c>
      <c r="D2" s="1">
        <v>29.03</v>
      </c>
      <c r="E2" s="1">
        <v>32.659999999999997</v>
      </c>
      <c r="F2" s="1">
        <f t="shared" ref="F2:F10" si="0">IF(AND(ISNUMBER(D2),ISNUMBER(E2)),E2-D2,"")</f>
        <v>3.6299999999999955</v>
      </c>
      <c r="G2" s="1">
        <v>44.06</v>
      </c>
      <c r="H2" s="1">
        <v>33.979999999999997</v>
      </c>
      <c r="I2" s="1">
        <f>IF(AND(ISNA(G2),ISNA(H2)),NA(),IF(AND(ISNUMBER(G2),ISNUMBER(H2)),H2-G2,""))</f>
        <v>-10.080000000000005</v>
      </c>
      <c r="J2" s="1" t="s">
        <v>90</v>
      </c>
      <c r="K2" s="1" t="s">
        <v>33</v>
      </c>
      <c r="L2" s="2" t="s">
        <v>92</v>
      </c>
    </row>
    <row r="3" spans="1:12" ht="65.349999999999994" x14ac:dyDescent="0.6">
      <c r="A3" s="1" t="s">
        <v>91</v>
      </c>
      <c r="B3" s="1" t="s">
        <v>64</v>
      </c>
      <c r="C3" s="4">
        <v>43856</v>
      </c>
      <c r="D3" s="1">
        <v>47.19</v>
      </c>
      <c r="E3" s="1">
        <v>81.36</v>
      </c>
      <c r="F3" s="1">
        <f t="shared" si="0"/>
        <v>34.17</v>
      </c>
      <c r="G3" s="1">
        <v>36.340000000000003</v>
      </c>
      <c r="H3" s="1">
        <v>7.31</v>
      </c>
      <c r="I3" s="1">
        <f t="shared" ref="I3:I54" si="1">IF(AND(ISNUMBER(G3),ISNUMBER(H3)),H3-G3,"")</f>
        <v>-29.030000000000005</v>
      </c>
      <c r="J3" s="1" t="s">
        <v>93</v>
      </c>
      <c r="K3" s="1" t="s">
        <v>33</v>
      </c>
      <c r="L3" s="2" t="s">
        <v>112</v>
      </c>
    </row>
    <row r="4" spans="1:12" ht="49" x14ac:dyDescent="0.6">
      <c r="A4" s="1" t="s">
        <v>94</v>
      </c>
      <c r="B4" s="1" t="s">
        <v>38</v>
      </c>
      <c r="C4" s="4">
        <v>43869</v>
      </c>
      <c r="D4" s="1">
        <v>50.2</v>
      </c>
      <c r="E4" s="1">
        <v>53.3</v>
      </c>
      <c r="F4" s="1">
        <f t="shared" si="0"/>
        <v>3.0999999999999943</v>
      </c>
      <c r="G4" s="1">
        <v>50.3</v>
      </c>
      <c r="H4" s="1">
        <v>43.1</v>
      </c>
      <c r="I4" s="1">
        <f t="shared" si="1"/>
        <v>-7.1999999999999957</v>
      </c>
      <c r="J4" s="1" t="s">
        <v>95</v>
      </c>
      <c r="K4" s="1" t="s">
        <v>33</v>
      </c>
      <c r="L4" s="2" t="s">
        <v>113</v>
      </c>
    </row>
    <row r="5" spans="1:12" x14ac:dyDescent="0.6">
      <c r="A5" s="1" t="s">
        <v>126</v>
      </c>
      <c r="B5" s="1" t="s">
        <v>12</v>
      </c>
      <c r="C5" s="4">
        <v>43869</v>
      </c>
      <c r="D5" s="1">
        <v>13.5</v>
      </c>
      <c r="E5" s="1">
        <v>6.63</v>
      </c>
      <c r="F5" s="1">
        <f t="shared" si="0"/>
        <v>-6.87</v>
      </c>
      <c r="G5" s="1">
        <v>54.3</v>
      </c>
      <c r="H5" s="1">
        <v>53.57</v>
      </c>
      <c r="I5" s="1">
        <f t="shared" si="1"/>
        <v>-0.72999999999999687</v>
      </c>
      <c r="J5" s="1" t="s">
        <v>15</v>
      </c>
      <c r="K5" s="1" t="s">
        <v>36</v>
      </c>
      <c r="L5" s="2" t="s">
        <v>92</v>
      </c>
    </row>
    <row r="6" spans="1:12" x14ac:dyDescent="0.6">
      <c r="A6" s="1" t="s">
        <v>98</v>
      </c>
      <c r="B6" s="1" t="s">
        <v>38</v>
      </c>
      <c r="C6" s="4">
        <v>43890</v>
      </c>
      <c r="D6" s="1">
        <v>59.62</v>
      </c>
      <c r="E6" s="1">
        <v>56.69</v>
      </c>
      <c r="F6" s="1">
        <f t="shared" si="0"/>
        <v>-2.9299999999999997</v>
      </c>
      <c r="G6" s="1">
        <v>28.28</v>
      </c>
      <c r="H6" s="1">
        <v>18.29</v>
      </c>
      <c r="I6" s="1">
        <f t="shared" si="1"/>
        <v>-9.990000000000002</v>
      </c>
      <c r="J6" s="1" t="s">
        <v>101</v>
      </c>
      <c r="K6" s="1" t="s">
        <v>33</v>
      </c>
      <c r="L6" s="2" t="s">
        <v>92</v>
      </c>
    </row>
    <row r="7" spans="1:12" x14ac:dyDescent="0.6">
      <c r="A7" s="1" t="s">
        <v>102</v>
      </c>
      <c r="B7" s="1" t="s">
        <v>64</v>
      </c>
      <c r="C7" s="4">
        <v>43892</v>
      </c>
      <c r="D7" s="1">
        <v>0.51</v>
      </c>
      <c r="E7" s="1">
        <v>1.92</v>
      </c>
      <c r="F7" s="1">
        <f t="shared" si="0"/>
        <v>1.41</v>
      </c>
      <c r="G7" s="1">
        <v>50.29</v>
      </c>
      <c r="H7" s="1">
        <v>47.34</v>
      </c>
      <c r="I7" s="1">
        <f t="shared" si="1"/>
        <v>-2.9499999999999957</v>
      </c>
      <c r="J7" s="1" t="s">
        <v>90</v>
      </c>
      <c r="K7" s="1" t="s">
        <v>33</v>
      </c>
      <c r="L7" s="2" t="s">
        <v>92</v>
      </c>
    </row>
    <row r="8" spans="1:12" ht="49" x14ac:dyDescent="0.6">
      <c r="A8" s="1" t="s">
        <v>70</v>
      </c>
      <c r="B8" s="1" t="s">
        <v>71</v>
      </c>
      <c r="C8" s="4">
        <v>43892</v>
      </c>
      <c r="D8" s="1">
        <v>48.95</v>
      </c>
      <c r="E8" s="1">
        <v>43.95</v>
      </c>
      <c r="F8" s="1">
        <f t="shared" si="0"/>
        <v>-5</v>
      </c>
      <c r="G8" s="1">
        <v>25.1</v>
      </c>
      <c r="H8" s="1">
        <v>29.46</v>
      </c>
      <c r="I8" s="1">
        <f t="shared" si="1"/>
        <v>4.3599999999999994</v>
      </c>
      <c r="J8" s="1" t="s">
        <v>90</v>
      </c>
      <c r="K8" s="1" t="s">
        <v>33</v>
      </c>
      <c r="L8" s="2" t="s">
        <v>114</v>
      </c>
    </row>
    <row r="9" spans="1:12" ht="65.349999999999994" x14ac:dyDescent="0.6">
      <c r="A9" s="1" t="s">
        <v>103</v>
      </c>
      <c r="B9" s="1" t="s">
        <v>74</v>
      </c>
      <c r="C9" s="4">
        <v>43910</v>
      </c>
      <c r="D9" s="1">
        <v>78.36</v>
      </c>
      <c r="E9" s="1">
        <v>75.39</v>
      </c>
      <c r="F9" s="1">
        <f t="shared" si="0"/>
        <v>-2.9699999999999989</v>
      </c>
      <c r="I9" s="1" t="str">
        <f t="shared" si="1"/>
        <v/>
      </c>
      <c r="J9" s="1" t="s">
        <v>105</v>
      </c>
      <c r="K9" s="1" t="s">
        <v>104</v>
      </c>
      <c r="L9" s="2" t="s">
        <v>115</v>
      </c>
    </row>
    <row r="10" spans="1:12" ht="49" x14ac:dyDescent="0.6">
      <c r="A10" s="1" t="s">
        <v>19</v>
      </c>
      <c r="B10" s="1" t="s">
        <v>12</v>
      </c>
      <c r="C10" s="4">
        <v>43921</v>
      </c>
      <c r="D10" s="1">
        <v>33.549999999999997</v>
      </c>
      <c r="E10" s="1">
        <v>35.159999999999997</v>
      </c>
      <c r="F10" s="1">
        <f t="shared" si="0"/>
        <v>1.6099999999999994</v>
      </c>
      <c r="I10" s="1" t="str">
        <f t="shared" si="1"/>
        <v/>
      </c>
      <c r="J10" s="1" t="s">
        <v>33</v>
      </c>
      <c r="K10" s="1" t="s">
        <v>33</v>
      </c>
      <c r="L10" s="2" t="s">
        <v>116</v>
      </c>
    </row>
    <row r="11" spans="1:12" x14ac:dyDescent="0.6">
      <c r="A11" s="1" t="s">
        <v>20</v>
      </c>
      <c r="B11" s="1" t="s">
        <v>12</v>
      </c>
      <c r="C11" s="4">
        <v>43936</v>
      </c>
      <c r="D11" s="1">
        <v>41</v>
      </c>
      <c r="E11" s="1">
        <v>32.799999999999997</v>
      </c>
      <c r="F11" s="1">
        <f t="shared" ref="F11:F13" si="2">IF(AND(ISNUMBER(D11),ISNUMBER(E11)),E11-D11,"")</f>
        <v>-8.2000000000000028</v>
      </c>
      <c r="G11" s="1">
        <v>25.5</v>
      </c>
      <c r="H11" s="1">
        <v>33.36</v>
      </c>
      <c r="I11" s="1">
        <f t="shared" si="1"/>
        <v>7.8599999999999994</v>
      </c>
      <c r="J11" s="1" t="s">
        <v>90</v>
      </c>
      <c r="K11" s="1" t="s">
        <v>33</v>
      </c>
    </row>
    <row r="12" spans="1:12" x14ac:dyDescent="0.6">
      <c r="A12" s="1" t="s">
        <v>63</v>
      </c>
      <c r="B12" s="1" t="s">
        <v>64</v>
      </c>
      <c r="C12" s="4">
        <v>43976</v>
      </c>
      <c r="D12" s="1">
        <v>17.239999999999998</v>
      </c>
      <c r="E12" s="1">
        <v>36.58</v>
      </c>
      <c r="F12" s="1">
        <f t="shared" si="2"/>
        <v>19.34</v>
      </c>
      <c r="G12" s="1">
        <v>45.49</v>
      </c>
      <c r="H12" s="1">
        <v>23.97</v>
      </c>
      <c r="I12" s="1">
        <f t="shared" si="1"/>
        <v>-21.520000000000003</v>
      </c>
      <c r="J12" s="1" t="s">
        <v>93</v>
      </c>
      <c r="K12" s="1" t="s">
        <v>33</v>
      </c>
    </row>
    <row r="13" spans="1:12" x14ac:dyDescent="0.6">
      <c r="A13" s="1" t="s">
        <v>50</v>
      </c>
      <c r="B13" s="1" t="s">
        <v>49</v>
      </c>
      <c r="C13" s="4">
        <v>43987</v>
      </c>
      <c r="D13" s="1">
        <v>10.81</v>
      </c>
      <c r="E13" s="1">
        <v>8.06</v>
      </c>
      <c r="F13" s="1">
        <f t="shared" si="2"/>
        <v>-2.75</v>
      </c>
      <c r="G13" s="1">
        <v>48.93</v>
      </c>
      <c r="H13" s="1">
        <v>54.85</v>
      </c>
      <c r="I13" s="1">
        <f t="shared" si="1"/>
        <v>5.9200000000000017</v>
      </c>
      <c r="J13" s="1" t="s">
        <v>15</v>
      </c>
      <c r="K13" s="1" t="s">
        <v>36</v>
      </c>
    </row>
    <row r="14" spans="1:12" x14ac:dyDescent="0.6">
      <c r="A14" s="1" t="s">
        <v>24</v>
      </c>
      <c r="B14" s="1" t="s">
        <v>12</v>
      </c>
      <c r="C14" s="4">
        <v>44006</v>
      </c>
      <c r="D14" s="1">
        <v>21.74</v>
      </c>
      <c r="E14" s="1">
        <v>30.58</v>
      </c>
      <c r="F14" s="1">
        <f>IF(AND(ISNUMBER(D14),ISNUMBER(E14)),E14-D14,"")</f>
        <v>8.84</v>
      </c>
      <c r="G14" s="1">
        <v>45.12</v>
      </c>
      <c r="H14" s="1">
        <v>44.93</v>
      </c>
      <c r="I14" s="1">
        <f t="shared" si="1"/>
        <v>-0.18999999999999773</v>
      </c>
      <c r="J14" s="1" t="s">
        <v>25</v>
      </c>
      <c r="K14" s="1" t="s">
        <v>36</v>
      </c>
    </row>
    <row r="15" spans="1:12" ht="81.7" x14ac:dyDescent="0.6">
      <c r="A15" s="1" t="s">
        <v>52</v>
      </c>
      <c r="B15" s="1" t="s">
        <v>49</v>
      </c>
      <c r="C15" s="4">
        <v>44011</v>
      </c>
      <c r="D15" s="1">
        <v>7.3</v>
      </c>
      <c r="E15" s="1">
        <v>4.5599999999999996</v>
      </c>
      <c r="F15" s="1">
        <f>IF(AND(ISNUMBER(D15),ISNUMBER(E15)),E15-D15,"")</f>
        <v>-2.74</v>
      </c>
      <c r="G15" s="1">
        <v>54.44</v>
      </c>
      <c r="H15" s="1">
        <v>35.119999999999997</v>
      </c>
      <c r="I15" s="1">
        <f t="shared" si="1"/>
        <v>-19.32</v>
      </c>
      <c r="J15" s="1" t="s">
        <v>107</v>
      </c>
      <c r="K15" s="1" t="s">
        <v>104</v>
      </c>
      <c r="L15" s="2" t="s">
        <v>108</v>
      </c>
    </row>
    <row r="16" spans="1:12" x14ac:dyDescent="0.6">
      <c r="A16" s="1" t="s">
        <v>117</v>
      </c>
      <c r="B16" s="1" t="s">
        <v>38</v>
      </c>
      <c r="C16" s="4">
        <v>44017</v>
      </c>
      <c r="D16" s="1">
        <v>29.91</v>
      </c>
      <c r="E16" s="1">
        <v>37.869999999999997</v>
      </c>
      <c r="F16" s="1">
        <f>IF(AND(ISNUMBER(D16),ISNUMBER(E16)),E16-D16,"")</f>
        <v>7.9599999999999973</v>
      </c>
      <c r="G16" s="1">
        <v>36.270000000000003</v>
      </c>
      <c r="H16" s="1">
        <v>37.26</v>
      </c>
      <c r="I16" s="1">
        <f t="shared" si="1"/>
        <v>0.98999999999999488</v>
      </c>
      <c r="J16" s="1" t="s">
        <v>90</v>
      </c>
      <c r="K16" s="1" t="s">
        <v>33</v>
      </c>
    </row>
    <row r="17" spans="1:12" x14ac:dyDescent="0.6">
      <c r="A17" s="1" t="s">
        <v>54</v>
      </c>
      <c r="B17" s="1" t="s">
        <v>49</v>
      </c>
      <c r="C17" s="4">
        <v>44017</v>
      </c>
      <c r="D17" s="1">
        <v>37.78</v>
      </c>
      <c r="E17" s="1">
        <v>27.64</v>
      </c>
      <c r="F17" s="1">
        <f t="shared" ref="F17:F31" si="3">IF(AND(ISNUMBER(D17),ISNUMBER(E17)),E17-D17,"")</f>
        <v>-10.14</v>
      </c>
      <c r="G17" s="1">
        <v>41.79</v>
      </c>
      <c r="H17" s="1">
        <v>32.409999999999997</v>
      </c>
      <c r="I17" s="1">
        <f t="shared" si="1"/>
        <v>-9.3800000000000026</v>
      </c>
      <c r="J17" s="6" t="s">
        <v>29</v>
      </c>
      <c r="K17" s="6" t="s">
        <v>33</v>
      </c>
    </row>
    <row r="18" spans="1:12" x14ac:dyDescent="0.6">
      <c r="A18" s="1" t="s">
        <v>26</v>
      </c>
      <c r="B18" s="1" t="s">
        <v>12</v>
      </c>
      <c r="C18" s="4">
        <v>44022</v>
      </c>
      <c r="D18" s="1">
        <v>17.600000000000001</v>
      </c>
      <c r="E18" s="1">
        <v>27.55</v>
      </c>
      <c r="F18" s="1">
        <f t="shared" si="3"/>
        <v>9.9499999999999993</v>
      </c>
      <c r="G18" s="1">
        <v>69.900000000000006</v>
      </c>
      <c r="H18" s="1">
        <v>61.23</v>
      </c>
      <c r="I18" s="1">
        <f t="shared" si="1"/>
        <v>-8.6700000000000088</v>
      </c>
      <c r="J18" s="1" t="s">
        <v>15</v>
      </c>
      <c r="K18" s="1" t="s">
        <v>36</v>
      </c>
    </row>
    <row r="19" spans="1:12" x14ac:dyDescent="0.6">
      <c r="A19" s="1" t="s">
        <v>37</v>
      </c>
      <c r="B19" s="1" t="s">
        <v>38</v>
      </c>
      <c r="C19" s="4">
        <v>44024</v>
      </c>
      <c r="D19" s="1">
        <v>41.51</v>
      </c>
      <c r="E19" s="1">
        <v>33.700000000000003</v>
      </c>
      <c r="F19" s="1">
        <f t="shared" si="3"/>
        <v>-7.8099999999999952</v>
      </c>
      <c r="G19" s="1">
        <v>37.36</v>
      </c>
      <c r="H19" s="1">
        <v>38.700000000000003</v>
      </c>
      <c r="I19" s="1">
        <f t="shared" si="1"/>
        <v>1.3400000000000034</v>
      </c>
      <c r="J19" s="1" t="s">
        <v>29</v>
      </c>
      <c r="K19" s="1" t="s">
        <v>33</v>
      </c>
    </row>
    <row r="20" spans="1:12" x14ac:dyDescent="0.6">
      <c r="A20" s="1" t="s">
        <v>39</v>
      </c>
      <c r="B20" s="1" t="s">
        <v>38</v>
      </c>
      <c r="C20" s="4">
        <v>44024</v>
      </c>
      <c r="D20" s="1">
        <v>33.369999999999997</v>
      </c>
      <c r="E20" s="1">
        <v>28.25</v>
      </c>
      <c r="F20" s="1">
        <f t="shared" si="3"/>
        <v>-5.1199999999999974</v>
      </c>
      <c r="G20" s="1">
        <v>47.56</v>
      </c>
      <c r="H20" s="1">
        <v>47.96</v>
      </c>
      <c r="I20" s="1">
        <f t="shared" si="1"/>
        <v>0.39999999999999858</v>
      </c>
      <c r="J20" s="1" t="s">
        <v>29</v>
      </c>
      <c r="K20" s="1" t="s">
        <v>33</v>
      </c>
    </row>
    <row r="21" spans="1:12" ht="32.700000000000003" x14ac:dyDescent="0.6">
      <c r="A21" s="1" t="s">
        <v>27</v>
      </c>
      <c r="B21" s="1" t="s">
        <v>12</v>
      </c>
      <c r="C21" s="4">
        <v>44048</v>
      </c>
      <c r="D21" s="1">
        <v>11.96</v>
      </c>
      <c r="E21" s="1">
        <v>17.010000000000002</v>
      </c>
      <c r="F21" s="1">
        <f t="shared" si="3"/>
        <v>5.0500000000000007</v>
      </c>
      <c r="I21" s="1" t="str">
        <f t="shared" si="1"/>
        <v/>
      </c>
      <c r="J21" s="1" t="s">
        <v>29</v>
      </c>
      <c r="K21" s="1" t="s">
        <v>33</v>
      </c>
      <c r="L21" s="2" t="s">
        <v>118</v>
      </c>
    </row>
    <row r="22" spans="1:12" x14ac:dyDescent="0.6">
      <c r="A22" s="1" t="s">
        <v>56</v>
      </c>
      <c r="B22" s="1" t="s">
        <v>49</v>
      </c>
      <c r="C22" s="4">
        <v>44053</v>
      </c>
      <c r="D22" s="1">
        <v>8.7100000000000009</v>
      </c>
      <c r="E22" s="1">
        <v>3.83</v>
      </c>
      <c r="F22" s="1">
        <f t="shared" si="3"/>
        <v>-4.8800000000000008</v>
      </c>
      <c r="G22" s="1">
        <v>51.68</v>
      </c>
      <c r="H22" s="1">
        <v>49.08</v>
      </c>
      <c r="I22" s="1">
        <f t="shared" si="1"/>
        <v>-2.6000000000000014</v>
      </c>
      <c r="J22" s="1" t="s">
        <v>15</v>
      </c>
      <c r="K22" s="1" t="s">
        <v>36</v>
      </c>
    </row>
    <row r="23" spans="1:12" x14ac:dyDescent="0.6">
      <c r="A23" s="1" t="s">
        <v>73</v>
      </c>
      <c r="B23" s="1" t="s">
        <v>74</v>
      </c>
      <c r="C23" s="4">
        <v>44065</v>
      </c>
      <c r="D23" s="1">
        <v>26</v>
      </c>
      <c r="E23" s="1">
        <v>29.23</v>
      </c>
      <c r="F23" s="1">
        <f>IF(AND(ISNUMBER(D23),ISNUMBER(E23)),E23-D23,"")</f>
        <v>3.2300000000000004</v>
      </c>
      <c r="G23" s="1">
        <v>42.2</v>
      </c>
      <c r="H23" s="1">
        <v>39.43</v>
      </c>
      <c r="I23" s="1">
        <f t="shared" si="1"/>
        <v>-2.7700000000000031</v>
      </c>
      <c r="J23" s="1" t="s">
        <v>75</v>
      </c>
      <c r="K23" s="1" t="s">
        <v>53</v>
      </c>
    </row>
    <row r="24" spans="1:12" x14ac:dyDescent="0.6">
      <c r="A24" s="1" t="s">
        <v>122</v>
      </c>
      <c r="B24" s="1" t="s">
        <v>64</v>
      </c>
      <c r="C24" s="4">
        <v>44077</v>
      </c>
      <c r="D24" s="1">
        <v>0.21</v>
      </c>
      <c r="E24" s="1">
        <v>0.17</v>
      </c>
      <c r="F24" s="1">
        <f t="shared" ref="F24:F28" si="4">IF(AND(ISNUMBER(D24),ISNUMBER(E24)),E24-D24,"")</f>
        <v>-3.999999999999998E-2</v>
      </c>
      <c r="G24" s="1">
        <v>50.08</v>
      </c>
      <c r="H24" s="1">
        <v>57.07</v>
      </c>
      <c r="I24" s="1">
        <f t="shared" si="1"/>
        <v>6.990000000000002</v>
      </c>
      <c r="J24" s="1" t="s">
        <v>15</v>
      </c>
      <c r="K24" s="1" t="s">
        <v>36</v>
      </c>
      <c r="L24" s="2" t="s">
        <v>123</v>
      </c>
    </row>
    <row r="25" spans="1:12" x14ac:dyDescent="0.6">
      <c r="A25" s="1" t="s">
        <v>59</v>
      </c>
      <c r="B25" s="1" t="s">
        <v>49</v>
      </c>
      <c r="C25" s="4">
        <v>44088</v>
      </c>
      <c r="D25" s="1">
        <v>30.31</v>
      </c>
      <c r="E25" s="1">
        <v>26.31</v>
      </c>
      <c r="F25" s="1">
        <f t="shared" si="4"/>
        <v>-4</v>
      </c>
      <c r="G25" s="1">
        <v>31.89</v>
      </c>
      <c r="H25" s="1">
        <v>39.340000000000003</v>
      </c>
      <c r="I25" s="1">
        <f t="shared" si="1"/>
        <v>7.4500000000000028</v>
      </c>
      <c r="J25" s="1" t="s">
        <v>15</v>
      </c>
      <c r="K25" s="1" t="s">
        <v>36</v>
      </c>
    </row>
    <row r="26" spans="1:12" ht="49" x14ac:dyDescent="0.6">
      <c r="A26" s="1" t="s">
        <v>30</v>
      </c>
      <c r="B26" s="1" t="s">
        <v>12</v>
      </c>
      <c r="C26" s="4">
        <v>44100</v>
      </c>
      <c r="D26" s="1">
        <v>13.1</v>
      </c>
      <c r="E26" s="1">
        <v>13.36</v>
      </c>
      <c r="F26" s="1">
        <f t="shared" si="4"/>
        <v>0.25999999999999979</v>
      </c>
      <c r="G26" s="1">
        <v>45.93</v>
      </c>
      <c r="H26" s="1">
        <v>43.42</v>
      </c>
      <c r="I26" s="1">
        <f t="shared" si="1"/>
        <v>-2.509999999999998</v>
      </c>
      <c r="J26" s="1" t="s">
        <v>15</v>
      </c>
      <c r="K26" s="1" t="s">
        <v>36</v>
      </c>
      <c r="L26" s="2" t="s">
        <v>124</v>
      </c>
    </row>
    <row r="27" spans="1:12" x14ac:dyDescent="0.6">
      <c r="A27" s="1" t="s">
        <v>57</v>
      </c>
      <c r="B27" s="1" t="s">
        <v>49</v>
      </c>
      <c r="C27" s="4">
        <v>44105</v>
      </c>
      <c r="D27" s="1">
        <v>0.5</v>
      </c>
      <c r="E27" s="1">
        <v>5.63</v>
      </c>
      <c r="F27" s="1">
        <f t="shared" si="4"/>
        <v>5.13</v>
      </c>
      <c r="G27" s="1">
        <v>58.88</v>
      </c>
      <c r="H27" s="1">
        <v>62.09</v>
      </c>
      <c r="I27" s="1">
        <f t="shared" si="1"/>
        <v>3.2100000000000009</v>
      </c>
      <c r="J27" s="1" t="s">
        <v>15</v>
      </c>
      <c r="K27" s="1" t="s">
        <v>36</v>
      </c>
    </row>
    <row r="28" spans="1:12" x14ac:dyDescent="0.6">
      <c r="A28" s="1" t="s">
        <v>41</v>
      </c>
      <c r="B28" s="1" t="s">
        <v>38</v>
      </c>
      <c r="C28" s="4">
        <v>44115</v>
      </c>
      <c r="D28" s="1">
        <v>29.62</v>
      </c>
      <c r="E28" s="1">
        <v>37.950000000000003</v>
      </c>
      <c r="F28" s="1">
        <f t="shared" si="4"/>
        <v>8.3300000000000018</v>
      </c>
      <c r="G28" s="1">
        <v>39.590000000000003</v>
      </c>
      <c r="H28" s="1">
        <v>41.62</v>
      </c>
      <c r="I28" s="1">
        <f t="shared" si="1"/>
        <v>2.029999999999994</v>
      </c>
      <c r="J28" s="1" t="s">
        <v>43</v>
      </c>
      <c r="K28" s="1" t="s">
        <v>33</v>
      </c>
    </row>
    <row r="29" spans="1:12" x14ac:dyDescent="0.6">
      <c r="A29" s="1" t="s">
        <v>44</v>
      </c>
      <c r="B29" s="1" t="s">
        <v>38</v>
      </c>
      <c r="C29" s="4">
        <v>44115</v>
      </c>
      <c r="D29" s="1">
        <v>54.92</v>
      </c>
      <c r="E29" s="1">
        <v>56.16</v>
      </c>
      <c r="F29" s="1">
        <f t="shared" si="3"/>
        <v>1.2399999999999949</v>
      </c>
      <c r="G29" s="1">
        <v>22.45</v>
      </c>
      <c r="H29" s="1">
        <v>18.07</v>
      </c>
      <c r="I29" s="1">
        <f t="shared" si="1"/>
        <v>-4.379999999999999</v>
      </c>
      <c r="J29" s="1" t="s">
        <v>45</v>
      </c>
      <c r="K29" s="1" t="s">
        <v>33</v>
      </c>
    </row>
    <row r="30" spans="1:12" ht="49" x14ac:dyDescent="0.6">
      <c r="A30" s="1" t="s">
        <v>77</v>
      </c>
      <c r="B30" s="1" t="s">
        <v>74</v>
      </c>
      <c r="C30" s="4">
        <v>44121</v>
      </c>
      <c r="D30" s="1">
        <v>24.9</v>
      </c>
      <c r="E30" s="1">
        <v>28.4</v>
      </c>
      <c r="F30" s="1">
        <f>IF(AND(ISNUMBER(D30),ISNUMBER(E30)),E30-D30,"")</f>
        <v>3.5</v>
      </c>
      <c r="G30" s="1">
        <v>48.7</v>
      </c>
      <c r="H30" s="1">
        <v>51.3</v>
      </c>
      <c r="I30" s="1">
        <f t="shared" si="1"/>
        <v>2.5999999999999943</v>
      </c>
      <c r="J30" s="1" t="s">
        <v>78</v>
      </c>
      <c r="K30" s="1" t="s">
        <v>33</v>
      </c>
      <c r="L30" s="2" t="s">
        <v>125</v>
      </c>
    </row>
    <row r="31" spans="1:12" x14ac:dyDescent="0.6">
      <c r="A31" s="1" t="s">
        <v>80</v>
      </c>
      <c r="B31" s="1" t="s">
        <v>74</v>
      </c>
      <c r="C31" s="4">
        <v>44121</v>
      </c>
      <c r="D31" s="1">
        <v>18.07</v>
      </c>
      <c r="E31" s="1">
        <v>24.41</v>
      </c>
      <c r="F31" s="1">
        <f t="shared" si="3"/>
        <v>6.34</v>
      </c>
      <c r="G31" s="1">
        <v>36.89</v>
      </c>
      <c r="H31" s="1">
        <v>50.01</v>
      </c>
      <c r="I31" s="1">
        <f t="shared" si="1"/>
        <v>13.119999999999997</v>
      </c>
      <c r="J31" s="1" t="s">
        <v>82</v>
      </c>
      <c r="K31" s="1" t="s">
        <v>33</v>
      </c>
    </row>
    <row r="32" spans="1:12" ht="81.7" x14ac:dyDescent="0.6">
      <c r="A32" s="1" t="s">
        <v>119</v>
      </c>
      <c r="B32" s="1" t="s">
        <v>4</v>
      </c>
      <c r="C32" s="4">
        <v>44128</v>
      </c>
      <c r="D32" s="1">
        <v>1.19</v>
      </c>
      <c r="E32" s="1">
        <v>2.81</v>
      </c>
      <c r="F32" s="1">
        <f>IF(AND(ISNUMBER(D32),ISNUMBER(E32)),E32-D32,"")</f>
        <v>1.62</v>
      </c>
      <c r="G32" s="1">
        <v>49.59</v>
      </c>
      <c r="H32" s="1">
        <v>54.84</v>
      </c>
      <c r="I32" s="1">
        <f t="shared" si="1"/>
        <v>5.25</v>
      </c>
      <c r="J32" s="1" t="s">
        <v>120</v>
      </c>
      <c r="K32" s="1" t="s">
        <v>104</v>
      </c>
      <c r="L32" s="2" t="s">
        <v>121</v>
      </c>
    </row>
    <row r="33" spans="1:12" x14ac:dyDescent="0.6">
      <c r="A33" s="1" t="s">
        <v>61</v>
      </c>
      <c r="B33" s="1" t="s">
        <v>49</v>
      </c>
      <c r="C33" s="4">
        <v>44130</v>
      </c>
      <c r="D33" s="1">
        <v>7.19</v>
      </c>
      <c r="E33" s="1">
        <v>7.06</v>
      </c>
      <c r="F33" s="1">
        <f>IF(AND(ISNUMBER(D33),ISNUMBER(E33)),E33-D33,"")</f>
        <v>-0.13000000000000078</v>
      </c>
      <c r="G33" s="1">
        <v>62.53</v>
      </c>
      <c r="H33" s="1">
        <v>61.12</v>
      </c>
      <c r="I33" s="1">
        <f t="shared" si="1"/>
        <v>-1.4100000000000037</v>
      </c>
      <c r="J33" s="1" t="s">
        <v>15</v>
      </c>
      <c r="K33" s="1" t="s">
        <v>36</v>
      </c>
      <c r="L33" s="2" t="s">
        <v>123</v>
      </c>
    </row>
    <row r="34" spans="1:12" x14ac:dyDescent="0.6">
      <c r="A34" s="1" t="s">
        <v>79</v>
      </c>
      <c r="B34" s="1" t="s">
        <v>74</v>
      </c>
      <c r="C34" s="4">
        <v>44135</v>
      </c>
      <c r="D34" s="1">
        <v>30.88</v>
      </c>
      <c r="E34" s="1">
        <v>24.54</v>
      </c>
      <c r="F34" s="1">
        <f t="shared" ref="F34" si="5">IF(AND(ISNUMBER(D34),ISNUMBER(E34)),E34-D34,"")</f>
        <v>-6.34</v>
      </c>
      <c r="G34" s="1">
        <v>35.43</v>
      </c>
      <c r="H34" s="1">
        <v>39.57</v>
      </c>
      <c r="I34" s="1">
        <f t="shared" si="1"/>
        <v>4.1400000000000006</v>
      </c>
      <c r="J34" s="1" t="s">
        <v>75</v>
      </c>
      <c r="K34" s="1" t="s">
        <v>53</v>
      </c>
    </row>
    <row r="35" spans="1:12" x14ac:dyDescent="0.6">
      <c r="A35" s="7" t="s">
        <v>85</v>
      </c>
      <c r="B35" s="7"/>
      <c r="C35" s="7"/>
      <c r="D35" s="1">
        <f>ROUND(AVERAGE(D2:D34),2)</f>
        <v>26.57</v>
      </c>
      <c r="E35" s="1">
        <f t="shared" ref="E35:I35" si="6">ROUND(AVERAGE(E2:E34),2)</f>
        <v>28.23</v>
      </c>
      <c r="F35" s="1">
        <f t="shared" si="6"/>
        <v>1.66</v>
      </c>
      <c r="G35" s="1">
        <f t="shared" si="6"/>
        <v>43.9</v>
      </c>
      <c r="H35" s="1">
        <f t="shared" si="6"/>
        <v>41.66</v>
      </c>
      <c r="I35" s="1">
        <f t="shared" si="6"/>
        <v>-2.2400000000000002</v>
      </c>
    </row>
    <row r="36" spans="1:12" x14ac:dyDescent="0.6">
      <c r="F36" s="1" t="str">
        <f t="shared" ref="F36:F46" si="7">IF(AND(ISNUMBER(D36),ISNUMBER(E36)),E36-D36,"")</f>
        <v/>
      </c>
      <c r="I36" s="1" t="str">
        <f t="shared" si="1"/>
        <v/>
      </c>
    </row>
    <row r="37" spans="1:12" x14ac:dyDescent="0.6">
      <c r="F37" s="1" t="str">
        <f t="shared" si="7"/>
        <v/>
      </c>
      <c r="I37" s="1" t="str">
        <f t="shared" si="1"/>
        <v/>
      </c>
    </row>
    <row r="38" spans="1:12" x14ac:dyDescent="0.6">
      <c r="F38" s="1" t="str">
        <f t="shared" si="7"/>
        <v/>
      </c>
      <c r="I38" s="1" t="str">
        <f t="shared" si="1"/>
        <v/>
      </c>
    </row>
    <row r="39" spans="1:12" x14ac:dyDescent="0.6">
      <c r="F39" s="1" t="str">
        <f t="shared" si="7"/>
        <v/>
      </c>
      <c r="I39" s="1" t="str">
        <f t="shared" si="1"/>
        <v/>
      </c>
    </row>
    <row r="40" spans="1:12" x14ac:dyDescent="0.6">
      <c r="F40" s="1" t="str">
        <f t="shared" si="7"/>
        <v/>
      </c>
      <c r="I40" s="1" t="str">
        <f t="shared" si="1"/>
        <v/>
      </c>
    </row>
    <row r="41" spans="1:12" x14ac:dyDescent="0.6">
      <c r="F41" s="1" t="str">
        <f t="shared" si="7"/>
        <v/>
      </c>
      <c r="I41" s="1" t="str">
        <f t="shared" si="1"/>
        <v/>
      </c>
    </row>
    <row r="42" spans="1:12" x14ac:dyDescent="0.6">
      <c r="F42" s="1" t="str">
        <f t="shared" si="7"/>
        <v/>
      </c>
      <c r="I42" s="1" t="str">
        <f t="shared" si="1"/>
        <v/>
      </c>
    </row>
    <row r="43" spans="1:12" x14ac:dyDescent="0.6">
      <c r="F43" s="1" t="str">
        <f t="shared" si="7"/>
        <v/>
      </c>
      <c r="I43" s="1" t="str">
        <f t="shared" si="1"/>
        <v/>
      </c>
    </row>
    <row r="44" spans="1:12" x14ac:dyDescent="0.6">
      <c r="F44" s="1" t="str">
        <f t="shared" si="7"/>
        <v/>
      </c>
      <c r="I44" s="1" t="str">
        <f t="shared" si="1"/>
        <v/>
      </c>
    </row>
    <row r="45" spans="1:12" x14ac:dyDescent="0.6">
      <c r="F45" s="1" t="str">
        <f t="shared" si="7"/>
        <v/>
      </c>
      <c r="I45" s="1" t="str">
        <f t="shared" si="1"/>
        <v/>
      </c>
    </row>
    <row r="46" spans="1:12" x14ac:dyDescent="0.6">
      <c r="F46" s="1" t="str">
        <f t="shared" si="7"/>
        <v/>
      </c>
      <c r="I46" s="1" t="str">
        <f t="shared" si="1"/>
        <v/>
      </c>
    </row>
    <row r="47" spans="1:12" x14ac:dyDescent="0.6">
      <c r="F47" s="1" t="str">
        <f>IF(AND(ISNUMBER(D47),ISNUMBER(E47)),E47-D47,"")</f>
        <v/>
      </c>
      <c r="I47" s="1" t="str">
        <f t="shared" si="1"/>
        <v/>
      </c>
    </row>
    <row r="48" spans="1:12" x14ac:dyDescent="0.6">
      <c r="F48" s="1" t="str">
        <f>IF(AND(ISNUMBER(D48),ISNUMBER(E48)),E48-D48,"")</f>
        <v/>
      </c>
      <c r="I48" s="1" t="str">
        <f t="shared" si="1"/>
        <v/>
      </c>
    </row>
    <row r="49" spans="6:9" x14ac:dyDescent="0.6">
      <c r="F49" s="1" t="str">
        <f t="shared" ref="F49:F54" si="8">IF(AND(ISNUMBER(D49),ISNUMBER(E49)),E49-D49,"")</f>
        <v/>
      </c>
      <c r="I49" s="1" t="str">
        <f t="shared" si="1"/>
        <v/>
      </c>
    </row>
    <row r="50" spans="6:9" x14ac:dyDescent="0.6">
      <c r="F50" s="1" t="str">
        <f t="shared" si="8"/>
        <v/>
      </c>
      <c r="I50" s="1" t="str">
        <f t="shared" si="1"/>
        <v/>
      </c>
    </row>
    <row r="51" spans="6:9" x14ac:dyDescent="0.6">
      <c r="F51" s="1" t="str">
        <f>IF(AND(ISNUMBER(D51),ISNUMBER(E51)),E51-D51,"")</f>
        <v/>
      </c>
      <c r="I51" s="1" t="str">
        <f t="shared" si="1"/>
        <v/>
      </c>
    </row>
    <row r="52" spans="6:9" x14ac:dyDescent="0.6">
      <c r="F52" s="1" t="str">
        <f t="shared" si="8"/>
        <v/>
      </c>
      <c r="I52" s="1" t="str">
        <f t="shared" si="1"/>
        <v/>
      </c>
    </row>
    <row r="53" spans="6:9" x14ac:dyDescent="0.6">
      <c r="F53" s="1" t="str">
        <f t="shared" si="8"/>
        <v/>
      </c>
      <c r="I53" s="1" t="str">
        <f t="shared" si="1"/>
        <v/>
      </c>
    </row>
    <row r="54" spans="6:9" x14ac:dyDescent="0.6">
      <c r="F54" s="1" t="str">
        <f t="shared" si="8"/>
        <v/>
      </c>
      <c r="I54" s="1" t="str">
        <f t="shared" si="1"/>
        <v/>
      </c>
    </row>
  </sheetData>
  <mergeCells count="1">
    <mergeCell ref="A35:C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1786F-17E2-49D0-9BE0-0BCEE88795C3}">
  <dimension ref="A1:B9"/>
  <sheetViews>
    <sheetView workbookViewId="0"/>
  </sheetViews>
  <sheetFormatPr defaultRowHeight="16.350000000000001" x14ac:dyDescent="0.6"/>
  <cols>
    <col min="1" max="1" width="10.578125" style="1" customWidth="1"/>
    <col min="2" max="2" width="65.578125" style="1" customWidth="1"/>
    <col min="3" max="16384" width="8.83984375" style="1"/>
  </cols>
  <sheetData>
    <row r="1" spans="1:2" x14ac:dyDescent="0.6">
      <c r="A1" s="1" t="s">
        <v>31</v>
      </c>
      <c r="B1" s="1" t="s">
        <v>129</v>
      </c>
    </row>
    <row r="2" spans="1:2" x14ac:dyDescent="0.6">
      <c r="A2" s="1" t="s">
        <v>15</v>
      </c>
      <c r="B2" s="1" t="s">
        <v>32</v>
      </c>
    </row>
    <row r="3" spans="1:2" x14ac:dyDescent="0.6">
      <c r="A3" s="1" t="s">
        <v>33</v>
      </c>
      <c r="B3" s="1" t="s">
        <v>34</v>
      </c>
    </row>
    <row r="4" spans="1:2" x14ac:dyDescent="0.6">
      <c r="A4" s="1" t="s">
        <v>46</v>
      </c>
      <c r="B4" s="1" t="s">
        <v>47</v>
      </c>
    </row>
    <row r="5" spans="1:2" x14ac:dyDescent="0.6">
      <c r="A5" s="1" t="s">
        <v>75</v>
      </c>
      <c r="B5" s="1" t="s">
        <v>76</v>
      </c>
    </row>
    <row r="6" spans="1:2" x14ac:dyDescent="0.6">
      <c r="A6" s="1" t="s">
        <v>83</v>
      </c>
      <c r="B6" s="1" t="s">
        <v>84</v>
      </c>
    </row>
    <row r="7" spans="1:2" x14ac:dyDescent="0.6">
      <c r="A7" s="1" t="s">
        <v>89</v>
      </c>
      <c r="B7" s="1" t="s">
        <v>128</v>
      </c>
    </row>
    <row r="8" spans="1:2" x14ac:dyDescent="0.6">
      <c r="A8" s="1" t="s">
        <v>96</v>
      </c>
      <c r="B8" s="1" t="s">
        <v>97</v>
      </c>
    </row>
    <row r="9" spans="1:2" x14ac:dyDescent="0.6">
      <c r="A9" s="1" t="s">
        <v>99</v>
      </c>
      <c r="B9" s="1" t="s">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94A2F-7F2C-4384-AF44-20DD47A7CB77}">
  <dimension ref="A1:A12"/>
  <sheetViews>
    <sheetView workbookViewId="0">
      <selection activeCell="A7" sqref="A7"/>
    </sheetView>
  </sheetViews>
  <sheetFormatPr defaultRowHeight="16.350000000000001" x14ac:dyDescent="0.6"/>
  <cols>
    <col min="1" max="1" width="160.578125" style="3" customWidth="1"/>
    <col min="2" max="16384" width="8.83984375" style="1"/>
  </cols>
  <sheetData>
    <row r="1" spans="1:1" x14ac:dyDescent="0.6">
      <c r="A1" s="2" t="s">
        <v>1</v>
      </c>
    </row>
    <row r="2" spans="1:1" x14ac:dyDescent="0.6">
      <c r="A2" s="3" t="s">
        <v>58</v>
      </c>
    </row>
    <row r="3" spans="1:1" x14ac:dyDescent="0.6">
      <c r="A3" s="3" t="s">
        <v>17</v>
      </c>
    </row>
    <row r="4" spans="1:1" x14ac:dyDescent="0.6">
      <c r="A4" s="3" t="s">
        <v>18</v>
      </c>
    </row>
    <row r="5" spans="1:1" x14ac:dyDescent="0.6">
      <c r="A5" s="3" t="s">
        <v>2</v>
      </c>
    </row>
    <row r="6" spans="1:1" ht="32.700000000000003" x14ac:dyDescent="0.6">
      <c r="A6" s="3" t="s">
        <v>131</v>
      </c>
    </row>
    <row r="7" spans="1:1" x14ac:dyDescent="0.6">
      <c r="A7" s="3" t="s">
        <v>9</v>
      </c>
    </row>
    <row r="8" spans="1:1" ht="32.700000000000003" x14ac:dyDescent="0.6">
      <c r="A8" s="3" t="s">
        <v>130</v>
      </c>
    </row>
    <row r="9" spans="1:1" ht="32.700000000000003" x14ac:dyDescent="0.6">
      <c r="A9" s="3" t="s">
        <v>21</v>
      </c>
    </row>
    <row r="10" spans="1:1" ht="32.700000000000003" x14ac:dyDescent="0.6">
      <c r="A10" s="3" t="s">
        <v>22</v>
      </c>
    </row>
    <row r="11" spans="1:1" x14ac:dyDescent="0.6">
      <c r="A11" s="3" t="s">
        <v>62</v>
      </c>
    </row>
    <row r="12" spans="1:1" x14ac:dyDescent="0.6">
      <c r="A12" s="3" t="s">
        <v>72</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SelectedData</vt:lpstr>
      <vt:lpstr>All2020Data</vt:lpstr>
      <vt:lpstr>Abbreviations</vt:lpstr>
      <vt:lpstr>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dc:creator>
  <cp:lastModifiedBy>Ethan</cp:lastModifiedBy>
  <dcterms:created xsi:type="dcterms:W3CDTF">2020-11-16T10:27:05Z</dcterms:created>
  <dcterms:modified xsi:type="dcterms:W3CDTF">2020-11-20T10:28:03Z</dcterms:modified>
</cp:coreProperties>
</file>