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Ethan\Desktop\Projects\Project Nebula\Research\"/>
    </mc:Choice>
  </mc:AlternateContent>
  <xr:revisionPtr revIDLastSave="0" documentId="13_ncr:1_{BC18DA17-767D-40FA-B66B-1CFCC330A0A1}" xr6:coauthVersionLast="47" xr6:coauthVersionMax="47" xr10:uidLastSave="{00000000-0000-0000-0000-000000000000}"/>
  <bookViews>
    <workbookView xWindow="-98" yWindow="-98" windowWidth="28996" windowHeight="15796" xr2:uid="{8CF11D56-958E-4798-BFA0-53F37DAB1E16}"/>
  </bookViews>
  <sheets>
    <sheet name="SeatData" sheetId="1" r:id="rId1"/>
    <sheet name="Demographics" sheetId="2" r:id="rId2"/>
    <sheet name="NormalisedDemographic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52" i="1" l="1"/>
  <c r="AN152" i="1"/>
  <c r="AM152" i="1"/>
  <c r="AL152" i="1"/>
  <c r="AK152" i="1"/>
  <c r="AJ152" i="1"/>
  <c r="AI152" i="1"/>
  <c r="AO151" i="1"/>
  <c r="AN151" i="1"/>
  <c r="AM151" i="1"/>
  <c r="AL151" i="1"/>
  <c r="AK151" i="1"/>
  <c r="AJ151" i="1"/>
  <c r="AI151" i="1"/>
  <c r="AO150" i="1"/>
  <c r="AN150" i="1"/>
  <c r="AM150" i="1"/>
  <c r="AL150" i="1"/>
  <c r="AK150" i="1"/>
  <c r="AJ150" i="1"/>
  <c r="AI150" i="1"/>
  <c r="AO149" i="1"/>
  <c r="AN149" i="1"/>
  <c r="AM149" i="1"/>
  <c r="AL149" i="1"/>
  <c r="AK149" i="1"/>
  <c r="AJ149" i="1"/>
  <c r="AI149" i="1"/>
  <c r="AO148" i="1"/>
  <c r="AN148" i="1"/>
  <c r="AM148" i="1"/>
  <c r="AL148" i="1"/>
  <c r="AK148" i="1"/>
  <c r="AJ148" i="1"/>
  <c r="AI148" i="1"/>
  <c r="AO147" i="1"/>
  <c r="AN147" i="1"/>
  <c r="AM147" i="1"/>
  <c r="AL147" i="1"/>
  <c r="AK147" i="1"/>
  <c r="AJ147" i="1"/>
  <c r="AI147" i="1"/>
  <c r="AO146" i="1"/>
  <c r="AN146" i="1"/>
  <c r="AM146" i="1"/>
  <c r="AL146" i="1"/>
  <c r="AK146" i="1"/>
  <c r="AJ146" i="1"/>
  <c r="AI146" i="1"/>
  <c r="AO145" i="1"/>
  <c r="AN145" i="1"/>
  <c r="AM145" i="1"/>
  <c r="AL145" i="1"/>
  <c r="AK145" i="1"/>
  <c r="AJ145" i="1"/>
  <c r="AI145" i="1"/>
  <c r="AO144" i="1"/>
  <c r="AN144" i="1"/>
  <c r="AM144" i="1"/>
  <c r="AL144" i="1"/>
  <c r="AK144" i="1"/>
  <c r="AJ144" i="1"/>
  <c r="AI144" i="1"/>
  <c r="AO143" i="1"/>
  <c r="AN143" i="1"/>
  <c r="AM143" i="1"/>
  <c r="AL143" i="1"/>
  <c r="AK143" i="1"/>
  <c r="AJ143" i="1"/>
  <c r="AI143" i="1"/>
  <c r="AO142" i="1"/>
  <c r="AN142" i="1"/>
  <c r="AM142" i="1"/>
  <c r="AL142" i="1"/>
  <c r="AK142" i="1"/>
  <c r="AJ142" i="1"/>
  <c r="AI142" i="1"/>
  <c r="AO141" i="1"/>
  <c r="AN141" i="1"/>
  <c r="AM141" i="1"/>
  <c r="AL141" i="1"/>
  <c r="AK141" i="1"/>
  <c r="AJ141" i="1"/>
  <c r="AI141" i="1"/>
  <c r="AO140" i="1"/>
  <c r="AN140" i="1"/>
  <c r="AM140" i="1"/>
  <c r="AL140" i="1"/>
  <c r="AK140" i="1"/>
  <c r="AJ140" i="1"/>
  <c r="AI140" i="1"/>
  <c r="AO139" i="1"/>
  <c r="AN139" i="1"/>
  <c r="AM139" i="1"/>
  <c r="AL139" i="1"/>
  <c r="AK139" i="1"/>
  <c r="AJ139" i="1"/>
  <c r="AI139" i="1"/>
  <c r="AO138" i="1"/>
  <c r="AN138" i="1"/>
  <c r="AM138" i="1"/>
  <c r="AL138" i="1"/>
  <c r="AK138" i="1"/>
  <c r="AJ138" i="1"/>
  <c r="AI138" i="1"/>
  <c r="AO137" i="1"/>
  <c r="AN137" i="1"/>
  <c r="AM137" i="1"/>
  <c r="AL137" i="1"/>
  <c r="AK137" i="1"/>
  <c r="AJ137" i="1"/>
  <c r="AI137" i="1"/>
  <c r="AO136" i="1"/>
  <c r="AN136" i="1"/>
  <c r="AM136" i="1"/>
  <c r="AL136" i="1"/>
  <c r="AK136" i="1"/>
  <c r="AJ136" i="1"/>
  <c r="AI136" i="1"/>
  <c r="AO135" i="1"/>
  <c r="AN135" i="1"/>
  <c r="AM135" i="1"/>
  <c r="AL135" i="1"/>
  <c r="AK135" i="1"/>
  <c r="AJ135" i="1"/>
  <c r="AI135" i="1"/>
  <c r="AO134" i="1"/>
  <c r="AN134" i="1"/>
  <c r="AM134" i="1"/>
  <c r="AL134" i="1"/>
  <c r="AK134" i="1"/>
  <c r="AJ134" i="1"/>
  <c r="AI134" i="1"/>
  <c r="AO133" i="1"/>
  <c r="AN133" i="1"/>
  <c r="AM133" i="1"/>
  <c r="AL133" i="1"/>
  <c r="AK133" i="1"/>
  <c r="AJ133" i="1"/>
  <c r="AI133" i="1"/>
  <c r="AO132" i="1"/>
  <c r="AN132" i="1"/>
  <c r="AM132" i="1"/>
  <c r="AL132" i="1"/>
  <c r="AK132" i="1"/>
  <c r="AJ132" i="1"/>
  <c r="AI132" i="1"/>
  <c r="AO131" i="1"/>
  <c r="AN131" i="1"/>
  <c r="AM131" i="1"/>
  <c r="AL131" i="1"/>
  <c r="AK131" i="1"/>
  <c r="AJ131" i="1"/>
  <c r="AI131" i="1"/>
  <c r="AO130" i="1"/>
  <c r="AN130" i="1"/>
  <c r="AM130" i="1"/>
  <c r="AL130" i="1"/>
  <c r="AK130" i="1"/>
  <c r="AJ130" i="1"/>
  <c r="AI130" i="1"/>
  <c r="AO129" i="1"/>
  <c r="AN129" i="1"/>
  <c r="AM129" i="1"/>
  <c r="AL129" i="1"/>
  <c r="AK129" i="1"/>
  <c r="AJ129" i="1"/>
  <c r="AI129" i="1"/>
  <c r="AO128" i="1"/>
  <c r="AN128" i="1"/>
  <c r="AM128" i="1"/>
  <c r="AL128" i="1"/>
  <c r="AK128" i="1"/>
  <c r="AJ128" i="1"/>
  <c r="AI128" i="1"/>
  <c r="AO127" i="1"/>
  <c r="AN127" i="1"/>
  <c r="AM127" i="1"/>
  <c r="AL127" i="1"/>
  <c r="AK127" i="1"/>
  <c r="AJ127" i="1"/>
  <c r="AI127" i="1"/>
  <c r="AO126" i="1"/>
  <c r="AN126" i="1"/>
  <c r="AM126" i="1"/>
  <c r="AL126" i="1"/>
  <c r="AK126" i="1"/>
  <c r="AJ126" i="1"/>
  <c r="AI126" i="1"/>
  <c r="AO125" i="1"/>
  <c r="AN125" i="1"/>
  <c r="AM125" i="1"/>
  <c r="AL125" i="1"/>
  <c r="AK125" i="1"/>
  <c r="AJ125" i="1"/>
  <c r="AI125" i="1"/>
  <c r="AO124" i="1"/>
  <c r="AN124" i="1"/>
  <c r="AM124" i="1"/>
  <c r="AL124" i="1"/>
  <c r="AK124" i="1"/>
  <c r="AJ124" i="1"/>
  <c r="AI124" i="1"/>
  <c r="AO123" i="1"/>
  <c r="AN123" i="1"/>
  <c r="AM123" i="1"/>
  <c r="AL123" i="1"/>
  <c r="AK123" i="1"/>
  <c r="AJ123" i="1"/>
  <c r="AI123" i="1"/>
  <c r="AO122" i="1"/>
  <c r="AN122" i="1"/>
  <c r="AM122" i="1"/>
  <c r="AL122" i="1"/>
  <c r="AK122" i="1"/>
  <c r="AJ122" i="1"/>
  <c r="AI122" i="1"/>
  <c r="AO121" i="1"/>
  <c r="AN121" i="1"/>
  <c r="AM121" i="1"/>
  <c r="AL121" i="1"/>
  <c r="AK121" i="1"/>
  <c r="AJ121" i="1"/>
  <c r="AI121" i="1"/>
  <c r="AO120" i="1"/>
  <c r="AN120" i="1"/>
  <c r="AM120" i="1"/>
  <c r="AL120" i="1"/>
  <c r="AK120" i="1"/>
  <c r="AJ120" i="1"/>
  <c r="AI120" i="1"/>
  <c r="AO119" i="1"/>
  <c r="AN119" i="1"/>
  <c r="AM119" i="1"/>
  <c r="AL119" i="1"/>
  <c r="AK119" i="1"/>
  <c r="AJ119" i="1"/>
  <c r="AI119" i="1"/>
  <c r="AO118" i="1"/>
  <c r="AN118" i="1"/>
  <c r="AM118" i="1"/>
  <c r="AL118" i="1"/>
  <c r="AK118" i="1"/>
  <c r="AJ118" i="1"/>
  <c r="AI118" i="1"/>
  <c r="AO117" i="1"/>
  <c r="AN117" i="1"/>
  <c r="AM117" i="1"/>
  <c r="AL117" i="1"/>
  <c r="AK117" i="1"/>
  <c r="AJ117" i="1"/>
  <c r="AI117" i="1"/>
  <c r="AO116" i="1"/>
  <c r="AN116" i="1"/>
  <c r="AM116" i="1"/>
  <c r="AL116" i="1"/>
  <c r="AK116" i="1"/>
  <c r="AJ116" i="1"/>
  <c r="AI116" i="1"/>
  <c r="AO115" i="1"/>
  <c r="AN115" i="1"/>
  <c r="AM115" i="1"/>
  <c r="AL115" i="1"/>
  <c r="AK115" i="1"/>
  <c r="AJ115" i="1"/>
  <c r="AI115" i="1"/>
  <c r="AO114" i="1"/>
  <c r="AN114" i="1"/>
  <c r="AM114" i="1"/>
  <c r="AL114" i="1"/>
  <c r="AK114" i="1"/>
  <c r="AJ114" i="1"/>
  <c r="AI114" i="1"/>
  <c r="AO113" i="1"/>
  <c r="AN113" i="1"/>
  <c r="AM113" i="1"/>
  <c r="AL113" i="1"/>
  <c r="AK113" i="1"/>
  <c r="AJ113" i="1"/>
  <c r="AI113" i="1"/>
  <c r="AO112" i="1"/>
  <c r="AN112" i="1"/>
  <c r="AM112" i="1"/>
  <c r="AL112" i="1"/>
  <c r="AK112" i="1"/>
  <c r="AJ112" i="1"/>
  <c r="AI112" i="1"/>
  <c r="AO111" i="1"/>
  <c r="AN111" i="1"/>
  <c r="AM111" i="1"/>
  <c r="AL111" i="1"/>
  <c r="AK111" i="1"/>
  <c r="AJ111" i="1"/>
  <c r="AI111" i="1"/>
  <c r="AO110" i="1"/>
  <c r="AN110" i="1"/>
  <c r="AM110" i="1"/>
  <c r="AL110" i="1"/>
  <c r="AK110" i="1"/>
  <c r="AJ110" i="1"/>
  <c r="AI110" i="1"/>
  <c r="AO109" i="1"/>
  <c r="AN109" i="1"/>
  <c r="AM109" i="1"/>
  <c r="AL109" i="1"/>
  <c r="AK109" i="1"/>
  <c r="AJ109" i="1"/>
  <c r="AI109" i="1"/>
  <c r="AO108" i="1"/>
  <c r="AN108" i="1"/>
  <c r="AM108" i="1"/>
  <c r="AL108" i="1"/>
  <c r="AK108" i="1"/>
  <c r="AJ108" i="1"/>
  <c r="AI108" i="1"/>
  <c r="AO107" i="1"/>
  <c r="AN107" i="1"/>
  <c r="AM107" i="1"/>
  <c r="AL107" i="1"/>
  <c r="AK107" i="1"/>
  <c r="AJ107" i="1"/>
  <c r="AI107" i="1"/>
  <c r="AO106" i="1"/>
  <c r="AN106" i="1"/>
  <c r="AM106" i="1"/>
  <c r="AL106" i="1"/>
  <c r="AK106" i="1"/>
  <c r="AJ106" i="1"/>
  <c r="AI106" i="1"/>
  <c r="AO105" i="1"/>
  <c r="AN105" i="1"/>
  <c r="AM105" i="1"/>
  <c r="AL105" i="1"/>
  <c r="AK105" i="1"/>
  <c r="AJ105" i="1"/>
  <c r="AI105" i="1"/>
  <c r="AO104" i="1"/>
  <c r="AN104" i="1"/>
  <c r="AM104" i="1"/>
  <c r="AL104" i="1"/>
  <c r="AK104" i="1"/>
  <c r="AJ104" i="1"/>
  <c r="AI104" i="1"/>
  <c r="AO103" i="1"/>
  <c r="AN103" i="1"/>
  <c r="AM103" i="1"/>
  <c r="AL103" i="1"/>
  <c r="AK103" i="1"/>
  <c r="AJ103" i="1"/>
  <c r="AI103" i="1"/>
  <c r="AO102" i="1"/>
  <c r="AN102" i="1"/>
  <c r="AM102" i="1"/>
  <c r="AL102" i="1"/>
  <c r="AK102" i="1"/>
  <c r="AJ102" i="1"/>
  <c r="AI102" i="1"/>
  <c r="AO101" i="1"/>
  <c r="AN101" i="1"/>
  <c r="AM101" i="1"/>
  <c r="AL101" i="1"/>
  <c r="AK101" i="1"/>
  <c r="AJ101" i="1"/>
  <c r="AI101" i="1"/>
  <c r="AO100" i="1"/>
  <c r="AN100" i="1"/>
  <c r="AM100" i="1"/>
  <c r="AL100" i="1"/>
  <c r="AK100" i="1"/>
  <c r="AJ100" i="1"/>
  <c r="AI100" i="1"/>
  <c r="AO99" i="1"/>
  <c r="AN99" i="1"/>
  <c r="AM99" i="1"/>
  <c r="AL99" i="1"/>
  <c r="AK99" i="1"/>
  <c r="AJ99" i="1"/>
  <c r="AI99" i="1"/>
  <c r="AO98" i="1"/>
  <c r="AN98" i="1"/>
  <c r="AM98" i="1"/>
  <c r="AL98" i="1"/>
  <c r="AK98" i="1"/>
  <c r="AJ98" i="1"/>
  <c r="AI98" i="1"/>
  <c r="AO97" i="1"/>
  <c r="AN97" i="1"/>
  <c r="AM97" i="1"/>
  <c r="AL97" i="1"/>
  <c r="AK97" i="1"/>
  <c r="AJ97" i="1"/>
  <c r="AI97" i="1"/>
  <c r="AO96" i="1"/>
  <c r="AN96" i="1"/>
  <c r="AM96" i="1"/>
  <c r="AL96" i="1"/>
  <c r="AK96" i="1"/>
  <c r="AJ96" i="1"/>
  <c r="AI96" i="1"/>
  <c r="AO95" i="1"/>
  <c r="AN95" i="1"/>
  <c r="AM95" i="1"/>
  <c r="AL95" i="1"/>
  <c r="AK95" i="1"/>
  <c r="AJ95" i="1"/>
  <c r="AI95" i="1"/>
  <c r="AO94" i="1"/>
  <c r="AN94" i="1"/>
  <c r="AM94" i="1"/>
  <c r="AL94" i="1"/>
  <c r="AK94" i="1"/>
  <c r="AJ94" i="1"/>
  <c r="AI94" i="1"/>
  <c r="AO93" i="1"/>
  <c r="AN93" i="1"/>
  <c r="AM93" i="1"/>
  <c r="AL93" i="1"/>
  <c r="AK93" i="1"/>
  <c r="AJ93" i="1"/>
  <c r="AI93" i="1"/>
  <c r="AO92" i="1"/>
  <c r="AN92" i="1"/>
  <c r="AM92" i="1"/>
  <c r="AL92" i="1"/>
  <c r="AK92" i="1"/>
  <c r="AJ92" i="1"/>
  <c r="AI92" i="1"/>
  <c r="AO91" i="1"/>
  <c r="AN91" i="1"/>
  <c r="AM91" i="1"/>
  <c r="AL91" i="1"/>
  <c r="AK91" i="1"/>
  <c r="AJ91" i="1"/>
  <c r="AI91" i="1"/>
  <c r="AO90" i="1"/>
  <c r="AN90" i="1"/>
  <c r="AM90" i="1"/>
  <c r="AL90" i="1"/>
  <c r="AK90" i="1"/>
  <c r="AJ90" i="1"/>
  <c r="AI90" i="1"/>
  <c r="AO89" i="1"/>
  <c r="AN89" i="1"/>
  <c r="AM89" i="1"/>
  <c r="AL89" i="1"/>
  <c r="AK89" i="1"/>
  <c r="AJ89" i="1"/>
  <c r="AI89" i="1"/>
  <c r="AO88" i="1"/>
  <c r="AN88" i="1"/>
  <c r="AM88" i="1"/>
  <c r="AL88" i="1"/>
  <c r="AK88" i="1"/>
  <c r="AJ88" i="1"/>
  <c r="AI88" i="1"/>
  <c r="AO87" i="1"/>
  <c r="AN87" i="1"/>
  <c r="AM87" i="1"/>
  <c r="AL87" i="1"/>
  <c r="AK87" i="1"/>
  <c r="AJ87" i="1"/>
  <c r="AI87" i="1"/>
  <c r="AO86" i="1"/>
  <c r="AN86" i="1"/>
  <c r="AM86" i="1"/>
  <c r="AL86" i="1"/>
  <c r="AK86" i="1"/>
  <c r="AJ86" i="1"/>
  <c r="AI86" i="1"/>
  <c r="AO85" i="1"/>
  <c r="AN85" i="1"/>
  <c r="AM85" i="1"/>
  <c r="AL85" i="1"/>
  <c r="AK85" i="1"/>
  <c r="AJ85" i="1"/>
  <c r="AI85" i="1"/>
  <c r="AO84" i="1"/>
  <c r="AN84" i="1"/>
  <c r="AM84" i="1"/>
  <c r="AL84" i="1"/>
  <c r="AK84" i="1"/>
  <c r="AJ84" i="1"/>
  <c r="AI84" i="1"/>
  <c r="AO83" i="1"/>
  <c r="AN83" i="1"/>
  <c r="AM83" i="1"/>
  <c r="AL83" i="1"/>
  <c r="AK83" i="1"/>
  <c r="AJ83" i="1"/>
  <c r="AI83" i="1"/>
  <c r="AO82" i="1"/>
  <c r="AN82" i="1"/>
  <c r="AM82" i="1"/>
  <c r="AL82" i="1"/>
  <c r="AK82" i="1"/>
  <c r="AJ82" i="1"/>
  <c r="AI82" i="1"/>
  <c r="AO81" i="1"/>
  <c r="AN81" i="1"/>
  <c r="AM81" i="1"/>
  <c r="AL81" i="1"/>
  <c r="AK81" i="1"/>
  <c r="AJ81" i="1"/>
  <c r="AI81" i="1"/>
  <c r="AO80" i="1"/>
  <c r="AN80" i="1"/>
  <c r="AM80" i="1"/>
  <c r="AL80" i="1"/>
  <c r="AK80" i="1"/>
  <c r="AJ80" i="1"/>
  <c r="AI80" i="1"/>
  <c r="AO79" i="1"/>
  <c r="AN79" i="1"/>
  <c r="AM79" i="1"/>
  <c r="AL79" i="1"/>
  <c r="AK79" i="1"/>
  <c r="AJ79" i="1"/>
  <c r="AI79" i="1"/>
  <c r="AO78" i="1"/>
  <c r="AN78" i="1"/>
  <c r="AM78" i="1"/>
  <c r="AL78" i="1"/>
  <c r="AK78" i="1"/>
  <c r="AJ78" i="1"/>
  <c r="AI78" i="1"/>
  <c r="AO77" i="1"/>
  <c r="AN77" i="1"/>
  <c r="AM77" i="1"/>
  <c r="AL77" i="1"/>
  <c r="AK77" i="1"/>
  <c r="AJ77" i="1"/>
  <c r="AI77" i="1"/>
  <c r="AO76" i="1"/>
  <c r="AN76" i="1"/>
  <c r="AM76" i="1"/>
  <c r="AL76" i="1"/>
  <c r="AK76" i="1"/>
  <c r="AJ76" i="1"/>
  <c r="AI76" i="1"/>
  <c r="AO75" i="1"/>
  <c r="AN75" i="1"/>
  <c r="AM75" i="1"/>
  <c r="AL75" i="1"/>
  <c r="AK75" i="1"/>
  <c r="AJ75" i="1"/>
  <c r="AI75" i="1"/>
  <c r="AO74" i="1"/>
  <c r="AN74" i="1"/>
  <c r="AM74" i="1"/>
  <c r="AL74" i="1"/>
  <c r="AK74" i="1"/>
  <c r="AJ74" i="1"/>
  <c r="AI74" i="1"/>
  <c r="AO73" i="1"/>
  <c r="AN73" i="1"/>
  <c r="AM73" i="1"/>
  <c r="AL73" i="1"/>
  <c r="AK73" i="1"/>
  <c r="AJ73" i="1"/>
  <c r="AI73" i="1"/>
  <c r="AO72" i="1"/>
  <c r="AN72" i="1"/>
  <c r="AM72" i="1"/>
  <c r="AL72" i="1"/>
  <c r="AK72" i="1"/>
  <c r="AJ72" i="1"/>
  <c r="AI72" i="1"/>
  <c r="AO71" i="1"/>
  <c r="AN71" i="1"/>
  <c r="AM71" i="1"/>
  <c r="AL71" i="1"/>
  <c r="AK71" i="1"/>
  <c r="AJ71" i="1"/>
  <c r="AI71" i="1"/>
  <c r="AO70" i="1"/>
  <c r="AN70" i="1"/>
  <c r="AM70" i="1"/>
  <c r="AL70" i="1"/>
  <c r="AK70" i="1"/>
  <c r="AJ70" i="1"/>
  <c r="AI70" i="1"/>
  <c r="AO69" i="1"/>
  <c r="AN69" i="1"/>
  <c r="AM69" i="1"/>
  <c r="AL69" i="1"/>
  <c r="AK69" i="1"/>
  <c r="AJ69" i="1"/>
  <c r="AI69" i="1"/>
  <c r="AO68" i="1"/>
  <c r="AN68" i="1"/>
  <c r="AM68" i="1"/>
  <c r="AL68" i="1"/>
  <c r="AK68" i="1"/>
  <c r="AJ68" i="1"/>
  <c r="AI68" i="1"/>
  <c r="AO67" i="1"/>
  <c r="AN67" i="1"/>
  <c r="AM67" i="1"/>
  <c r="AL67" i="1"/>
  <c r="AK67" i="1"/>
  <c r="AJ67" i="1"/>
  <c r="AI67" i="1"/>
  <c r="AO66" i="1"/>
  <c r="AN66" i="1"/>
  <c r="AM66" i="1"/>
  <c r="AL66" i="1"/>
  <c r="AK66" i="1"/>
  <c r="AJ66" i="1"/>
  <c r="AI66" i="1"/>
  <c r="AO65" i="1"/>
  <c r="AN65" i="1"/>
  <c r="AM65" i="1"/>
  <c r="AL65" i="1"/>
  <c r="AK65" i="1"/>
  <c r="AJ65" i="1"/>
  <c r="AI65" i="1"/>
  <c r="AO64" i="1"/>
  <c r="AN64" i="1"/>
  <c r="AM64" i="1"/>
  <c r="AL64" i="1"/>
  <c r="AK64" i="1"/>
  <c r="AJ64" i="1"/>
  <c r="AI64" i="1"/>
  <c r="AO63" i="1"/>
  <c r="AN63" i="1"/>
  <c r="AM63" i="1"/>
  <c r="AL63" i="1"/>
  <c r="AK63" i="1"/>
  <c r="AJ63" i="1"/>
  <c r="AI63" i="1"/>
  <c r="AO62" i="1"/>
  <c r="AN62" i="1"/>
  <c r="AM62" i="1"/>
  <c r="AL62" i="1"/>
  <c r="AK62" i="1"/>
  <c r="AJ62" i="1"/>
  <c r="AI62" i="1"/>
  <c r="AO61" i="1"/>
  <c r="AN61" i="1"/>
  <c r="AM61" i="1"/>
  <c r="AL61" i="1"/>
  <c r="AK61" i="1"/>
  <c r="AJ61" i="1"/>
  <c r="AI61" i="1"/>
  <c r="AO60" i="1"/>
  <c r="AN60" i="1"/>
  <c r="AM60" i="1"/>
  <c r="AL60" i="1"/>
  <c r="AK60" i="1"/>
  <c r="AJ60" i="1"/>
  <c r="AI60" i="1"/>
  <c r="AO59" i="1"/>
  <c r="AN59" i="1"/>
  <c r="AM59" i="1"/>
  <c r="AL59" i="1"/>
  <c r="AK59" i="1"/>
  <c r="AJ59" i="1"/>
  <c r="AI59" i="1"/>
  <c r="AO58" i="1"/>
  <c r="AN58" i="1"/>
  <c r="AM58" i="1"/>
  <c r="AL58" i="1"/>
  <c r="AK58" i="1"/>
  <c r="AJ58" i="1"/>
  <c r="AI58" i="1"/>
  <c r="AO57" i="1"/>
  <c r="AN57" i="1"/>
  <c r="AM57" i="1"/>
  <c r="AL57" i="1"/>
  <c r="AK57" i="1"/>
  <c r="AJ57" i="1"/>
  <c r="AI57" i="1"/>
  <c r="AO56" i="1"/>
  <c r="AN56" i="1"/>
  <c r="AM56" i="1"/>
  <c r="AL56" i="1"/>
  <c r="AK56" i="1"/>
  <c r="AJ56" i="1"/>
  <c r="AI56" i="1"/>
  <c r="AO55" i="1"/>
  <c r="AN55" i="1"/>
  <c r="AM55" i="1"/>
  <c r="AL55" i="1"/>
  <c r="AK55" i="1"/>
  <c r="AJ55" i="1"/>
  <c r="AI55" i="1"/>
  <c r="AO54" i="1"/>
  <c r="AN54" i="1"/>
  <c r="AM54" i="1"/>
  <c r="AL54" i="1"/>
  <c r="AK54" i="1"/>
  <c r="AJ54" i="1"/>
  <c r="AI54" i="1"/>
  <c r="AO53" i="1"/>
  <c r="AN53" i="1"/>
  <c r="AM53" i="1"/>
  <c r="AL53" i="1"/>
  <c r="AK53" i="1"/>
  <c r="AJ53" i="1"/>
  <c r="AI53" i="1"/>
  <c r="AO52" i="1"/>
  <c r="AN52" i="1"/>
  <c r="AM52" i="1"/>
  <c r="AL52" i="1"/>
  <c r="AK52" i="1"/>
  <c r="AJ52" i="1"/>
  <c r="AI52" i="1"/>
  <c r="AO51" i="1"/>
  <c r="AN51" i="1"/>
  <c r="AM51" i="1"/>
  <c r="AL51" i="1"/>
  <c r="AK51" i="1"/>
  <c r="AJ51" i="1"/>
  <c r="AI51" i="1"/>
  <c r="AO50" i="1"/>
  <c r="AN50" i="1"/>
  <c r="AM50" i="1"/>
  <c r="AL50" i="1"/>
  <c r="AK50" i="1"/>
  <c r="AJ50" i="1"/>
  <c r="AI50" i="1"/>
  <c r="AO49" i="1"/>
  <c r="AN49" i="1"/>
  <c r="AM49" i="1"/>
  <c r="AL49" i="1"/>
  <c r="AK49" i="1"/>
  <c r="AJ49" i="1"/>
  <c r="AI49" i="1"/>
  <c r="AO48" i="1"/>
  <c r="AN48" i="1"/>
  <c r="AM48" i="1"/>
  <c r="AL48" i="1"/>
  <c r="AK48" i="1"/>
  <c r="AJ48" i="1"/>
  <c r="AI48" i="1"/>
  <c r="AO47" i="1"/>
  <c r="AN47" i="1"/>
  <c r="AM47" i="1"/>
  <c r="AL47" i="1"/>
  <c r="AK47" i="1"/>
  <c r="AJ47" i="1"/>
  <c r="AI47" i="1"/>
  <c r="AO46" i="1"/>
  <c r="AN46" i="1"/>
  <c r="AM46" i="1"/>
  <c r="AL46" i="1"/>
  <c r="AK46" i="1"/>
  <c r="AJ46" i="1"/>
  <c r="AI46" i="1"/>
  <c r="AO45" i="1"/>
  <c r="AN45" i="1"/>
  <c r="AM45" i="1"/>
  <c r="AL45" i="1"/>
  <c r="AK45" i="1"/>
  <c r="AJ45" i="1"/>
  <c r="AI45" i="1"/>
  <c r="AO44" i="1"/>
  <c r="AN44" i="1"/>
  <c r="AM44" i="1"/>
  <c r="AL44" i="1"/>
  <c r="AK44" i="1"/>
  <c r="AJ44" i="1"/>
  <c r="AI44" i="1"/>
  <c r="AO43" i="1"/>
  <c r="AN43" i="1"/>
  <c r="AM43" i="1"/>
  <c r="AL43" i="1"/>
  <c r="AK43" i="1"/>
  <c r="AJ43" i="1"/>
  <c r="AI43" i="1"/>
  <c r="AO42" i="1"/>
  <c r="AN42" i="1"/>
  <c r="AM42" i="1"/>
  <c r="AL42" i="1"/>
  <c r="AK42" i="1"/>
  <c r="AJ42" i="1"/>
  <c r="AI42" i="1"/>
  <c r="AO41" i="1"/>
  <c r="AN41" i="1"/>
  <c r="AM41" i="1"/>
  <c r="AL41" i="1"/>
  <c r="AK41" i="1"/>
  <c r="AJ41" i="1"/>
  <c r="AI41" i="1"/>
  <c r="AO40" i="1"/>
  <c r="AN40" i="1"/>
  <c r="AM40" i="1"/>
  <c r="AL40" i="1"/>
  <c r="AK40" i="1"/>
  <c r="AJ40" i="1"/>
  <c r="AI40" i="1"/>
  <c r="AO39" i="1"/>
  <c r="AN39" i="1"/>
  <c r="AM39" i="1"/>
  <c r="AL39" i="1"/>
  <c r="AK39" i="1"/>
  <c r="AJ39" i="1"/>
  <c r="AI39" i="1"/>
  <c r="AO38" i="1"/>
  <c r="AN38" i="1"/>
  <c r="AM38" i="1"/>
  <c r="AL38" i="1"/>
  <c r="AK38" i="1"/>
  <c r="AJ38" i="1"/>
  <c r="AI38" i="1"/>
  <c r="AO37" i="1"/>
  <c r="AN37" i="1"/>
  <c r="AM37" i="1"/>
  <c r="AL37" i="1"/>
  <c r="AK37" i="1"/>
  <c r="AJ37" i="1"/>
  <c r="AI37" i="1"/>
  <c r="AO36" i="1"/>
  <c r="AN36" i="1"/>
  <c r="AM36" i="1"/>
  <c r="AL36" i="1"/>
  <c r="AK36" i="1"/>
  <c r="AJ36" i="1"/>
  <c r="AI36" i="1"/>
  <c r="AO35" i="1"/>
  <c r="AN35" i="1"/>
  <c r="AM35" i="1"/>
  <c r="AL35" i="1"/>
  <c r="AK35" i="1"/>
  <c r="AJ35" i="1"/>
  <c r="AI35" i="1"/>
  <c r="AO34" i="1"/>
  <c r="AN34" i="1"/>
  <c r="AM34" i="1"/>
  <c r="AL34" i="1"/>
  <c r="AK34" i="1"/>
  <c r="AJ34" i="1"/>
  <c r="AI34" i="1"/>
  <c r="AO33" i="1"/>
  <c r="AN33" i="1"/>
  <c r="AM33" i="1"/>
  <c r="AL33" i="1"/>
  <c r="AK33" i="1"/>
  <c r="AJ33" i="1"/>
  <c r="AI33" i="1"/>
  <c r="AO32" i="1"/>
  <c r="AN32" i="1"/>
  <c r="AM32" i="1"/>
  <c r="AL32" i="1"/>
  <c r="AK32" i="1"/>
  <c r="AJ32" i="1"/>
  <c r="AI32" i="1"/>
  <c r="AO31" i="1"/>
  <c r="AN31" i="1"/>
  <c r="AM31" i="1"/>
  <c r="AL31" i="1"/>
  <c r="AK31" i="1"/>
  <c r="AJ31" i="1"/>
  <c r="AI31" i="1"/>
  <c r="AO30" i="1"/>
  <c r="AN30" i="1"/>
  <c r="AM30" i="1"/>
  <c r="AL30" i="1"/>
  <c r="AK30" i="1"/>
  <c r="AJ30" i="1"/>
  <c r="AI30" i="1"/>
  <c r="AO29" i="1"/>
  <c r="AN29" i="1"/>
  <c r="AM29" i="1"/>
  <c r="AL29" i="1"/>
  <c r="AK29" i="1"/>
  <c r="AJ29" i="1"/>
  <c r="AI29" i="1"/>
  <c r="AO28" i="1"/>
  <c r="AN28" i="1"/>
  <c r="AM28" i="1"/>
  <c r="AL28" i="1"/>
  <c r="AK28" i="1"/>
  <c r="AJ28" i="1"/>
  <c r="AI28" i="1"/>
  <c r="AO27" i="1"/>
  <c r="AN27" i="1"/>
  <c r="AM27" i="1"/>
  <c r="AL27" i="1"/>
  <c r="AK27" i="1"/>
  <c r="AJ27" i="1"/>
  <c r="AI27" i="1"/>
  <c r="AO26" i="1"/>
  <c r="AN26" i="1"/>
  <c r="AM26" i="1"/>
  <c r="AL26" i="1"/>
  <c r="AK26" i="1"/>
  <c r="AJ26" i="1"/>
  <c r="AI26" i="1"/>
  <c r="AO25" i="1"/>
  <c r="AN25" i="1"/>
  <c r="AM25" i="1"/>
  <c r="AL25" i="1"/>
  <c r="AK25" i="1"/>
  <c r="AJ25" i="1"/>
  <c r="AI25" i="1"/>
  <c r="AO24" i="1"/>
  <c r="AN24" i="1"/>
  <c r="AM24" i="1"/>
  <c r="AL24" i="1"/>
  <c r="AK24" i="1"/>
  <c r="AJ24" i="1"/>
  <c r="AI24" i="1"/>
  <c r="AO23" i="1"/>
  <c r="AN23" i="1"/>
  <c r="AM23" i="1"/>
  <c r="AL23" i="1"/>
  <c r="AK23" i="1"/>
  <c r="AJ23" i="1"/>
  <c r="AI23" i="1"/>
  <c r="AO22" i="1"/>
  <c r="AN22" i="1"/>
  <c r="AM22" i="1"/>
  <c r="AL22" i="1"/>
  <c r="AK22" i="1"/>
  <c r="AJ22" i="1"/>
  <c r="AI22" i="1"/>
  <c r="AO21" i="1"/>
  <c r="AN21" i="1"/>
  <c r="AM21" i="1"/>
  <c r="AL21" i="1"/>
  <c r="AK21" i="1"/>
  <c r="AJ21" i="1"/>
  <c r="AI21" i="1"/>
  <c r="AO20" i="1"/>
  <c r="AN20" i="1"/>
  <c r="AM20" i="1"/>
  <c r="AL20" i="1"/>
  <c r="AK20" i="1"/>
  <c r="AJ20" i="1"/>
  <c r="AI20" i="1"/>
  <c r="AO19" i="1"/>
  <c r="AN19" i="1"/>
  <c r="AM19" i="1"/>
  <c r="AL19" i="1"/>
  <c r="AK19" i="1"/>
  <c r="AJ19" i="1"/>
  <c r="AI19" i="1"/>
  <c r="AO18" i="1"/>
  <c r="AN18" i="1"/>
  <c r="AM18" i="1"/>
  <c r="AL18" i="1"/>
  <c r="AK18" i="1"/>
  <c r="AJ18" i="1"/>
  <c r="AI18" i="1"/>
  <c r="AO17" i="1"/>
  <c r="AN17" i="1"/>
  <c r="AM17" i="1"/>
  <c r="AL17" i="1"/>
  <c r="AK17" i="1"/>
  <c r="AJ17" i="1"/>
  <c r="AI17" i="1"/>
  <c r="AO16" i="1"/>
  <c r="AN16" i="1"/>
  <c r="AM16" i="1"/>
  <c r="AL16" i="1"/>
  <c r="AK16" i="1"/>
  <c r="AJ16" i="1"/>
  <c r="AI16" i="1"/>
  <c r="AO15" i="1"/>
  <c r="AN15" i="1"/>
  <c r="AM15" i="1"/>
  <c r="AL15" i="1"/>
  <c r="AK15" i="1"/>
  <c r="AJ15" i="1"/>
  <c r="AI15" i="1"/>
  <c r="AO14" i="1"/>
  <c r="AN14" i="1"/>
  <c r="AM14" i="1"/>
  <c r="AL14" i="1"/>
  <c r="AK14" i="1"/>
  <c r="AJ14" i="1"/>
  <c r="AI14" i="1"/>
  <c r="AO13" i="1"/>
  <c r="AN13" i="1"/>
  <c r="AM13" i="1"/>
  <c r="AL13" i="1"/>
  <c r="AK13" i="1"/>
  <c r="AJ13" i="1"/>
  <c r="AI13" i="1"/>
  <c r="AO12" i="1"/>
  <c r="AN12" i="1"/>
  <c r="AM12" i="1"/>
  <c r="AL12" i="1"/>
  <c r="AK12" i="1"/>
  <c r="AJ12" i="1"/>
  <c r="AI12" i="1"/>
  <c r="AO11" i="1"/>
  <c r="AN11" i="1"/>
  <c r="AM11" i="1"/>
  <c r="AL11" i="1"/>
  <c r="AK11" i="1"/>
  <c r="AJ11" i="1"/>
  <c r="AI11" i="1"/>
  <c r="AO10" i="1"/>
  <c r="AN10" i="1"/>
  <c r="AM10" i="1"/>
  <c r="AL10" i="1"/>
  <c r="AK10" i="1"/>
  <c r="AJ10" i="1"/>
  <c r="AI10" i="1"/>
  <c r="AO9" i="1"/>
  <c r="AN9" i="1"/>
  <c r="AM9" i="1"/>
  <c r="AL9" i="1"/>
  <c r="AK9" i="1"/>
  <c r="AJ9" i="1"/>
  <c r="AI9" i="1"/>
  <c r="AO8" i="1"/>
  <c r="AN8" i="1"/>
  <c r="AM8" i="1"/>
  <c r="AL8" i="1"/>
  <c r="AK8" i="1"/>
  <c r="AJ8" i="1"/>
  <c r="AI8" i="1"/>
  <c r="AO7" i="1"/>
  <c r="AN7" i="1"/>
  <c r="AM7" i="1"/>
  <c r="AL7" i="1"/>
  <c r="AK7" i="1"/>
  <c r="AJ7" i="1"/>
  <c r="AI7" i="1"/>
  <c r="AO6" i="1"/>
  <c r="AN6" i="1"/>
  <c r="AM6" i="1"/>
  <c r="AL6" i="1"/>
  <c r="AK6" i="1"/>
  <c r="AJ6" i="1"/>
  <c r="AI6" i="1"/>
  <c r="AO5" i="1"/>
  <c r="AN5" i="1"/>
  <c r="AM5" i="1"/>
  <c r="AL5" i="1"/>
  <c r="AK5" i="1"/>
  <c r="AJ5" i="1"/>
  <c r="AI5" i="1"/>
  <c r="AO4" i="1"/>
  <c r="AN4" i="1"/>
  <c r="AM4" i="1"/>
  <c r="AL4" i="1"/>
  <c r="AK4" i="1"/>
  <c r="AJ4" i="1"/>
  <c r="AI4" i="1"/>
  <c r="AO3" i="1"/>
  <c r="AN3" i="1"/>
  <c r="AM3" i="1"/>
  <c r="AL3" i="1"/>
  <c r="AK3" i="1"/>
  <c r="AJ3" i="1"/>
  <c r="AI3" i="1"/>
  <c r="AO2" i="1"/>
  <c r="AN2" i="1"/>
  <c r="AM2" i="1"/>
  <c r="AL2" i="1"/>
  <c r="AK2" i="1"/>
  <c r="AJ2" i="1"/>
  <c r="AI2" i="1"/>
  <c r="AC23" i="1"/>
  <c r="AC22" i="1"/>
  <c r="AC21" i="1"/>
  <c r="AC20" i="1"/>
  <c r="AC19" i="1"/>
  <c r="AC18" i="1"/>
  <c r="AC17" i="1"/>
  <c r="AD23" i="1"/>
  <c r="AD22" i="1"/>
  <c r="AD21" i="1"/>
  <c r="AD20" i="1"/>
  <c r="AD19" i="1"/>
  <c r="AD18" i="1"/>
  <c r="AD17" i="1"/>
  <c r="Z152" i="1"/>
  <c r="Y152" i="1"/>
  <c r="X152" i="1"/>
  <c r="W152" i="1"/>
  <c r="V152" i="1"/>
  <c r="U152" i="1"/>
  <c r="T152" i="1"/>
  <c r="Z151" i="1"/>
  <c r="Y151" i="1"/>
  <c r="X151" i="1"/>
  <c r="W151" i="1"/>
  <c r="V151" i="1"/>
  <c r="U151" i="1"/>
  <c r="T151" i="1"/>
  <c r="Z150" i="1"/>
  <c r="Y150" i="1"/>
  <c r="X150" i="1"/>
  <c r="W150" i="1"/>
  <c r="V150" i="1"/>
  <c r="U150" i="1"/>
  <c r="T150" i="1"/>
  <c r="Z149" i="1"/>
  <c r="Y149" i="1"/>
  <c r="X149" i="1"/>
  <c r="W149" i="1"/>
  <c r="V149" i="1"/>
  <c r="U149" i="1"/>
  <c r="T149" i="1"/>
  <c r="Z148" i="1"/>
  <c r="Y148" i="1"/>
  <c r="X148" i="1"/>
  <c r="W148" i="1"/>
  <c r="V148" i="1"/>
  <c r="U148" i="1"/>
  <c r="T148" i="1"/>
  <c r="Z147" i="1"/>
  <c r="Y147" i="1"/>
  <c r="X147" i="1"/>
  <c r="W147" i="1"/>
  <c r="V147" i="1"/>
  <c r="U147" i="1"/>
  <c r="T147" i="1"/>
  <c r="Z146" i="1"/>
  <c r="Y146" i="1"/>
  <c r="X146" i="1"/>
  <c r="W146" i="1"/>
  <c r="V146" i="1"/>
  <c r="U146" i="1"/>
  <c r="T146" i="1"/>
  <c r="Z145" i="1"/>
  <c r="Y145" i="1"/>
  <c r="X145" i="1"/>
  <c r="W145" i="1"/>
  <c r="V145" i="1"/>
  <c r="U145" i="1"/>
  <c r="T145" i="1"/>
  <c r="Z144" i="1"/>
  <c r="Y144" i="1"/>
  <c r="X144" i="1"/>
  <c r="W144" i="1"/>
  <c r="V144" i="1"/>
  <c r="U144" i="1"/>
  <c r="T144" i="1"/>
  <c r="Z143" i="1"/>
  <c r="Y143" i="1"/>
  <c r="X143" i="1"/>
  <c r="W143" i="1"/>
  <c r="V143" i="1"/>
  <c r="U143" i="1"/>
  <c r="T143" i="1"/>
  <c r="Z142" i="1"/>
  <c r="Y142" i="1"/>
  <c r="X142" i="1"/>
  <c r="W142" i="1"/>
  <c r="V142" i="1"/>
  <c r="U142" i="1"/>
  <c r="T142" i="1"/>
  <c r="Z141" i="1"/>
  <c r="Y141" i="1"/>
  <c r="X141" i="1"/>
  <c r="W141" i="1"/>
  <c r="V141" i="1"/>
  <c r="U141" i="1"/>
  <c r="T141" i="1"/>
  <c r="Z140" i="1"/>
  <c r="Y140" i="1"/>
  <c r="X140" i="1"/>
  <c r="W140" i="1"/>
  <c r="V140" i="1"/>
  <c r="U140" i="1"/>
  <c r="T140" i="1"/>
  <c r="Z139" i="1"/>
  <c r="Y139" i="1"/>
  <c r="X139" i="1"/>
  <c r="W139" i="1"/>
  <c r="V139" i="1"/>
  <c r="U139" i="1"/>
  <c r="T139" i="1"/>
  <c r="Z138" i="1"/>
  <c r="Y138" i="1"/>
  <c r="X138" i="1"/>
  <c r="W138" i="1"/>
  <c r="V138" i="1"/>
  <c r="U138" i="1"/>
  <c r="T138" i="1"/>
  <c r="Z137" i="1"/>
  <c r="Y137" i="1"/>
  <c r="X137" i="1"/>
  <c r="W137" i="1"/>
  <c r="V137" i="1"/>
  <c r="U137" i="1"/>
  <c r="T137" i="1"/>
  <c r="Z136" i="1"/>
  <c r="Y136" i="1"/>
  <c r="X136" i="1"/>
  <c r="W136" i="1"/>
  <c r="V136" i="1"/>
  <c r="U136" i="1"/>
  <c r="T136" i="1"/>
  <c r="Z135" i="1"/>
  <c r="Y135" i="1"/>
  <c r="X135" i="1"/>
  <c r="W135" i="1"/>
  <c r="V135" i="1"/>
  <c r="U135" i="1"/>
  <c r="T135" i="1"/>
  <c r="Z134" i="1"/>
  <c r="Y134" i="1"/>
  <c r="X134" i="1"/>
  <c r="W134" i="1"/>
  <c r="V134" i="1"/>
  <c r="U134" i="1"/>
  <c r="T134" i="1"/>
  <c r="Z133" i="1"/>
  <c r="Y133" i="1"/>
  <c r="X133" i="1"/>
  <c r="W133" i="1"/>
  <c r="V133" i="1"/>
  <c r="U133" i="1"/>
  <c r="T133" i="1"/>
  <c r="Z132" i="1"/>
  <c r="Y132" i="1"/>
  <c r="X132" i="1"/>
  <c r="W132" i="1"/>
  <c r="V132" i="1"/>
  <c r="U132" i="1"/>
  <c r="T132" i="1"/>
  <c r="Z131" i="1"/>
  <c r="Y131" i="1"/>
  <c r="X131" i="1"/>
  <c r="W131" i="1"/>
  <c r="V131" i="1"/>
  <c r="U131" i="1"/>
  <c r="T131" i="1"/>
  <c r="Z130" i="1"/>
  <c r="Y130" i="1"/>
  <c r="X130" i="1"/>
  <c r="W130" i="1"/>
  <c r="V130" i="1"/>
  <c r="U130" i="1"/>
  <c r="T130" i="1"/>
  <c r="Z129" i="1"/>
  <c r="Y129" i="1"/>
  <c r="X129" i="1"/>
  <c r="W129" i="1"/>
  <c r="V129" i="1"/>
  <c r="U129" i="1"/>
  <c r="T129" i="1"/>
  <c r="Z128" i="1"/>
  <c r="Y128" i="1"/>
  <c r="X128" i="1"/>
  <c r="W128" i="1"/>
  <c r="V128" i="1"/>
  <c r="U128" i="1"/>
  <c r="T128" i="1"/>
  <c r="Z127" i="1"/>
  <c r="Y127" i="1"/>
  <c r="X127" i="1"/>
  <c r="W127" i="1"/>
  <c r="V127" i="1"/>
  <c r="U127" i="1"/>
  <c r="T127" i="1"/>
  <c r="Z126" i="1"/>
  <c r="Y126" i="1"/>
  <c r="X126" i="1"/>
  <c r="W126" i="1"/>
  <c r="V126" i="1"/>
  <c r="U126" i="1"/>
  <c r="T126" i="1"/>
  <c r="Z125" i="1"/>
  <c r="Y125" i="1"/>
  <c r="X125" i="1"/>
  <c r="W125" i="1"/>
  <c r="V125" i="1"/>
  <c r="U125" i="1"/>
  <c r="T125" i="1"/>
  <c r="Z124" i="1"/>
  <c r="Y124" i="1"/>
  <c r="X124" i="1"/>
  <c r="W124" i="1"/>
  <c r="V124" i="1"/>
  <c r="U124" i="1"/>
  <c r="T124" i="1"/>
  <c r="Z123" i="1"/>
  <c r="Y123" i="1"/>
  <c r="X123" i="1"/>
  <c r="W123" i="1"/>
  <c r="V123" i="1"/>
  <c r="U123" i="1"/>
  <c r="T123" i="1"/>
  <c r="Z122" i="1"/>
  <c r="Y122" i="1"/>
  <c r="X122" i="1"/>
  <c r="W122" i="1"/>
  <c r="V122" i="1"/>
  <c r="U122" i="1"/>
  <c r="T122" i="1"/>
  <c r="Z121" i="1"/>
  <c r="Y121" i="1"/>
  <c r="X121" i="1"/>
  <c r="W121" i="1"/>
  <c r="V121" i="1"/>
  <c r="U121" i="1"/>
  <c r="T121" i="1"/>
  <c r="Z120" i="1"/>
  <c r="Y120" i="1"/>
  <c r="X120" i="1"/>
  <c r="W120" i="1"/>
  <c r="V120" i="1"/>
  <c r="U120" i="1"/>
  <c r="T120" i="1"/>
  <c r="Z119" i="1"/>
  <c r="Y119" i="1"/>
  <c r="X119" i="1"/>
  <c r="W119" i="1"/>
  <c r="V119" i="1"/>
  <c r="U119" i="1"/>
  <c r="T119" i="1"/>
  <c r="Z118" i="1"/>
  <c r="Y118" i="1"/>
  <c r="X118" i="1"/>
  <c r="W118" i="1"/>
  <c r="V118" i="1"/>
  <c r="U118" i="1"/>
  <c r="T118" i="1"/>
  <c r="Z117" i="1"/>
  <c r="Y117" i="1"/>
  <c r="X117" i="1"/>
  <c r="W117" i="1"/>
  <c r="V117" i="1"/>
  <c r="U117" i="1"/>
  <c r="T117" i="1"/>
  <c r="Z116" i="1"/>
  <c r="Y116" i="1"/>
  <c r="X116" i="1"/>
  <c r="W116" i="1"/>
  <c r="V116" i="1"/>
  <c r="U116" i="1"/>
  <c r="T116" i="1"/>
  <c r="Z115" i="1"/>
  <c r="Y115" i="1"/>
  <c r="X115" i="1"/>
  <c r="W115" i="1"/>
  <c r="V115" i="1"/>
  <c r="U115" i="1"/>
  <c r="T115" i="1"/>
  <c r="Z114" i="1"/>
  <c r="Y114" i="1"/>
  <c r="X114" i="1"/>
  <c r="W114" i="1"/>
  <c r="V114" i="1"/>
  <c r="U114" i="1"/>
  <c r="T114" i="1"/>
  <c r="Z113" i="1"/>
  <c r="Y113" i="1"/>
  <c r="X113" i="1"/>
  <c r="W113" i="1"/>
  <c r="V113" i="1"/>
  <c r="U113" i="1"/>
  <c r="T113" i="1"/>
  <c r="Z112" i="1"/>
  <c r="Y112" i="1"/>
  <c r="X112" i="1"/>
  <c r="W112" i="1"/>
  <c r="V112" i="1"/>
  <c r="U112" i="1"/>
  <c r="T112" i="1"/>
  <c r="Z111" i="1"/>
  <c r="Y111" i="1"/>
  <c r="X111" i="1"/>
  <c r="W111" i="1"/>
  <c r="V111" i="1"/>
  <c r="U111" i="1"/>
  <c r="T111" i="1"/>
  <c r="Z110" i="1"/>
  <c r="Y110" i="1"/>
  <c r="X110" i="1"/>
  <c r="W110" i="1"/>
  <c r="V110" i="1"/>
  <c r="U110" i="1"/>
  <c r="T110" i="1"/>
  <c r="Z109" i="1"/>
  <c r="Y109" i="1"/>
  <c r="X109" i="1"/>
  <c r="W109" i="1"/>
  <c r="V109" i="1"/>
  <c r="U109" i="1"/>
  <c r="T109" i="1"/>
  <c r="Z108" i="1"/>
  <c r="Y108" i="1"/>
  <c r="X108" i="1"/>
  <c r="W108" i="1"/>
  <c r="V108" i="1"/>
  <c r="U108" i="1"/>
  <c r="T108" i="1"/>
  <c r="Z107" i="1"/>
  <c r="Y107" i="1"/>
  <c r="X107" i="1"/>
  <c r="W107" i="1"/>
  <c r="V107" i="1"/>
  <c r="U107" i="1"/>
  <c r="T107" i="1"/>
  <c r="Z106" i="1"/>
  <c r="Y106" i="1"/>
  <c r="X106" i="1"/>
  <c r="W106" i="1"/>
  <c r="V106" i="1"/>
  <c r="U106" i="1"/>
  <c r="T106" i="1"/>
  <c r="Z105" i="1"/>
  <c r="Y105" i="1"/>
  <c r="X105" i="1"/>
  <c r="W105" i="1"/>
  <c r="V105" i="1"/>
  <c r="U105" i="1"/>
  <c r="T105" i="1"/>
  <c r="Z104" i="1"/>
  <c r="Y104" i="1"/>
  <c r="X104" i="1"/>
  <c r="W104" i="1"/>
  <c r="V104" i="1"/>
  <c r="U104" i="1"/>
  <c r="T104" i="1"/>
  <c r="Z103" i="1"/>
  <c r="Y103" i="1"/>
  <c r="X103" i="1"/>
  <c r="W103" i="1"/>
  <c r="V103" i="1"/>
  <c r="U103" i="1"/>
  <c r="T103" i="1"/>
  <c r="Z102" i="1"/>
  <c r="Y102" i="1"/>
  <c r="X102" i="1"/>
  <c r="W102" i="1"/>
  <c r="V102" i="1"/>
  <c r="U102" i="1"/>
  <c r="T102" i="1"/>
  <c r="Z101" i="1"/>
  <c r="Y101" i="1"/>
  <c r="X101" i="1"/>
  <c r="W101" i="1"/>
  <c r="V101" i="1"/>
  <c r="U101" i="1"/>
  <c r="T101" i="1"/>
  <c r="Z100" i="1"/>
  <c r="Y100" i="1"/>
  <c r="X100" i="1"/>
  <c r="W100" i="1"/>
  <c r="V100" i="1"/>
  <c r="U100" i="1"/>
  <c r="T100" i="1"/>
  <c r="Z99" i="1"/>
  <c r="Y99" i="1"/>
  <c r="X99" i="1"/>
  <c r="W99" i="1"/>
  <c r="V99" i="1"/>
  <c r="U99" i="1"/>
  <c r="T99" i="1"/>
  <c r="Z98" i="1"/>
  <c r="Y98" i="1"/>
  <c r="X98" i="1"/>
  <c r="W98" i="1"/>
  <c r="V98" i="1"/>
  <c r="U98" i="1"/>
  <c r="T98" i="1"/>
  <c r="Z97" i="1"/>
  <c r="Y97" i="1"/>
  <c r="X97" i="1"/>
  <c r="W97" i="1"/>
  <c r="V97" i="1"/>
  <c r="U97" i="1"/>
  <c r="T97" i="1"/>
  <c r="Z96" i="1"/>
  <c r="Y96" i="1"/>
  <c r="X96" i="1"/>
  <c r="W96" i="1"/>
  <c r="V96" i="1"/>
  <c r="U96" i="1"/>
  <c r="T96" i="1"/>
  <c r="Z95" i="1"/>
  <c r="Y95" i="1"/>
  <c r="X95" i="1"/>
  <c r="W95" i="1"/>
  <c r="V95" i="1"/>
  <c r="U95" i="1"/>
  <c r="T95" i="1"/>
  <c r="Z94" i="1"/>
  <c r="Y94" i="1"/>
  <c r="X94" i="1"/>
  <c r="W94" i="1"/>
  <c r="V94" i="1"/>
  <c r="U94" i="1"/>
  <c r="T94" i="1"/>
  <c r="Z93" i="1"/>
  <c r="Y93" i="1"/>
  <c r="X93" i="1"/>
  <c r="W93" i="1"/>
  <c r="V93" i="1"/>
  <c r="U93" i="1"/>
  <c r="T93" i="1"/>
  <c r="Z92" i="1"/>
  <c r="Y92" i="1"/>
  <c r="X92" i="1"/>
  <c r="W92" i="1"/>
  <c r="V92" i="1"/>
  <c r="U92" i="1"/>
  <c r="T92" i="1"/>
  <c r="Z91" i="1"/>
  <c r="Y91" i="1"/>
  <c r="X91" i="1"/>
  <c r="W91" i="1"/>
  <c r="V91" i="1"/>
  <c r="U91" i="1"/>
  <c r="T91" i="1"/>
  <c r="Z90" i="1"/>
  <c r="Y90" i="1"/>
  <c r="X90" i="1"/>
  <c r="W90" i="1"/>
  <c r="V90" i="1"/>
  <c r="U90" i="1"/>
  <c r="T90" i="1"/>
  <c r="Z89" i="1"/>
  <c r="Y89" i="1"/>
  <c r="X89" i="1"/>
  <c r="W89" i="1"/>
  <c r="V89" i="1"/>
  <c r="U89" i="1"/>
  <c r="T89" i="1"/>
  <c r="Z88" i="1"/>
  <c r="Y88" i="1"/>
  <c r="X88" i="1"/>
  <c r="W88" i="1"/>
  <c r="V88" i="1"/>
  <c r="U88" i="1"/>
  <c r="T88" i="1"/>
  <c r="Z87" i="1"/>
  <c r="Y87" i="1"/>
  <c r="X87" i="1"/>
  <c r="W87" i="1"/>
  <c r="V87" i="1"/>
  <c r="U87" i="1"/>
  <c r="T87" i="1"/>
  <c r="Z86" i="1"/>
  <c r="Y86" i="1"/>
  <c r="X86" i="1"/>
  <c r="W86" i="1"/>
  <c r="V86" i="1"/>
  <c r="U86" i="1"/>
  <c r="T86" i="1"/>
  <c r="Z85" i="1"/>
  <c r="Y85" i="1"/>
  <c r="X85" i="1"/>
  <c r="W85" i="1"/>
  <c r="V85" i="1"/>
  <c r="U85" i="1"/>
  <c r="T85" i="1"/>
  <c r="Z84" i="1"/>
  <c r="Y84" i="1"/>
  <c r="X84" i="1"/>
  <c r="W84" i="1"/>
  <c r="V84" i="1"/>
  <c r="U84" i="1"/>
  <c r="T84" i="1"/>
  <c r="Z83" i="1"/>
  <c r="Y83" i="1"/>
  <c r="X83" i="1"/>
  <c r="W83" i="1"/>
  <c r="V83" i="1"/>
  <c r="U83" i="1"/>
  <c r="T83" i="1"/>
  <c r="Z82" i="1"/>
  <c r="Y82" i="1"/>
  <c r="X82" i="1"/>
  <c r="W82" i="1"/>
  <c r="V82" i="1"/>
  <c r="U82" i="1"/>
  <c r="T82" i="1"/>
  <c r="Z81" i="1"/>
  <c r="Y81" i="1"/>
  <c r="X81" i="1"/>
  <c r="W81" i="1"/>
  <c r="V81" i="1"/>
  <c r="U81" i="1"/>
  <c r="T81" i="1"/>
  <c r="Z80" i="1"/>
  <c r="Y80" i="1"/>
  <c r="X80" i="1"/>
  <c r="W80" i="1"/>
  <c r="V80" i="1"/>
  <c r="U80" i="1"/>
  <c r="T80" i="1"/>
  <c r="Z79" i="1"/>
  <c r="Y79" i="1"/>
  <c r="X79" i="1"/>
  <c r="W79" i="1"/>
  <c r="V79" i="1"/>
  <c r="U79" i="1"/>
  <c r="T79" i="1"/>
  <c r="Z78" i="1"/>
  <c r="Y78" i="1"/>
  <c r="X78" i="1"/>
  <c r="W78" i="1"/>
  <c r="V78" i="1"/>
  <c r="U78" i="1"/>
  <c r="T78" i="1"/>
  <c r="Z77" i="1"/>
  <c r="Y77" i="1"/>
  <c r="X77" i="1"/>
  <c r="W77" i="1"/>
  <c r="V77" i="1"/>
  <c r="U77" i="1"/>
  <c r="T77" i="1"/>
  <c r="Z76" i="1"/>
  <c r="Y76" i="1"/>
  <c r="X76" i="1"/>
  <c r="W76" i="1"/>
  <c r="V76" i="1"/>
  <c r="U76" i="1"/>
  <c r="T76" i="1"/>
  <c r="Z75" i="1"/>
  <c r="Y75" i="1"/>
  <c r="X75" i="1"/>
  <c r="W75" i="1"/>
  <c r="V75" i="1"/>
  <c r="U75" i="1"/>
  <c r="T75" i="1"/>
  <c r="Z74" i="1"/>
  <c r="Y74" i="1"/>
  <c r="X74" i="1"/>
  <c r="W74" i="1"/>
  <c r="V74" i="1"/>
  <c r="U74" i="1"/>
  <c r="T74" i="1"/>
  <c r="Z73" i="1"/>
  <c r="Y73" i="1"/>
  <c r="X73" i="1"/>
  <c r="W73" i="1"/>
  <c r="V73" i="1"/>
  <c r="U73" i="1"/>
  <c r="T73" i="1"/>
  <c r="Z72" i="1"/>
  <c r="Y72" i="1"/>
  <c r="X72" i="1"/>
  <c r="W72" i="1"/>
  <c r="V72" i="1"/>
  <c r="U72" i="1"/>
  <c r="T72" i="1"/>
  <c r="Z71" i="1"/>
  <c r="Y71" i="1"/>
  <c r="X71" i="1"/>
  <c r="W71" i="1"/>
  <c r="V71" i="1"/>
  <c r="U71" i="1"/>
  <c r="T71" i="1"/>
  <c r="Z70" i="1"/>
  <c r="Y70" i="1"/>
  <c r="X70" i="1"/>
  <c r="W70" i="1"/>
  <c r="V70" i="1"/>
  <c r="U70" i="1"/>
  <c r="T70" i="1"/>
  <c r="Z69" i="1"/>
  <c r="Y69" i="1"/>
  <c r="X69" i="1"/>
  <c r="W69" i="1"/>
  <c r="V69" i="1"/>
  <c r="U69" i="1"/>
  <c r="T69" i="1"/>
  <c r="Z68" i="1"/>
  <c r="Y68" i="1"/>
  <c r="X68" i="1"/>
  <c r="W68" i="1"/>
  <c r="V68" i="1"/>
  <c r="U68" i="1"/>
  <c r="T68" i="1"/>
  <c r="Z67" i="1"/>
  <c r="Y67" i="1"/>
  <c r="X67" i="1"/>
  <c r="W67" i="1"/>
  <c r="V67" i="1"/>
  <c r="U67" i="1"/>
  <c r="T67" i="1"/>
  <c r="Z66" i="1"/>
  <c r="Y66" i="1"/>
  <c r="X66" i="1"/>
  <c r="W66" i="1"/>
  <c r="V66" i="1"/>
  <c r="U66" i="1"/>
  <c r="T66" i="1"/>
  <c r="Z65" i="1"/>
  <c r="Y65" i="1"/>
  <c r="X65" i="1"/>
  <c r="W65" i="1"/>
  <c r="V65" i="1"/>
  <c r="U65" i="1"/>
  <c r="T65" i="1"/>
  <c r="Z64" i="1"/>
  <c r="Y64" i="1"/>
  <c r="X64" i="1"/>
  <c r="W64" i="1"/>
  <c r="V64" i="1"/>
  <c r="U64" i="1"/>
  <c r="T64" i="1"/>
  <c r="Z63" i="1"/>
  <c r="Y63" i="1"/>
  <c r="X63" i="1"/>
  <c r="W63" i="1"/>
  <c r="V63" i="1"/>
  <c r="U63" i="1"/>
  <c r="T63" i="1"/>
  <c r="Z62" i="1"/>
  <c r="Y62" i="1"/>
  <c r="X62" i="1"/>
  <c r="W62" i="1"/>
  <c r="V62" i="1"/>
  <c r="U62" i="1"/>
  <c r="T62" i="1"/>
  <c r="Z61" i="1"/>
  <c r="Y61" i="1"/>
  <c r="X61" i="1"/>
  <c r="W61" i="1"/>
  <c r="V61" i="1"/>
  <c r="U61" i="1"/>
  <c r="T61" i="1"/>
  <c r="Z60" i="1"/>
  <c r="Y60" i="1"/>
  <c r="X60" i="1"/>
  <c r="W60" i="1"/>
  <c r="V60" i="1"/>
  <c r="U60" i="1"/>
  <c r="T60" i="1"/>
  <c r="Z59" i="1"/>
  <c r="Y59" i="1"/>
  <c r="X59" i="1"/>
  <c r="W59" i="1"/>
  <c r="V59" i="1"/>
  <c r="U59" i="1"/>
  <c r="T59" i="1"/>
  <c r="Z58" i="1"/>
  <c r="Y58" i="1"/>
  <c r="X58" i="1"/>
  <c r="W58" i="1"/>
  <c r="V58" i="1"/>
  <c r="U58" i="1"/>
  <c r="T58" i="1"/>
  <c r="Z57" i="1"/>
  <c r="Y57" i="1"/>
  <c r="X57" i="1"/>
  <c r="W57" i="1"/>
  <c r="V57" i="1"/>
  <c r="U57" i="1"/>
  <c r="T57" i="1"/>
  <c r="Z56" i="1"/>
  <c r="Y56" i="1"/>
  <c r="X56" i="1"/>
  <c r="W56" i="1"/>
  <c r="V56" i="1"/>
  <c r="U56" i="1"/>
  <c r="T56" i="1"/>
  <c r="Z55" i="1"/>
  <c r="Y55" i="1"/>
  <c r="X55" i="1"/>
  <c r="W55" i="1"/>
  <c r="V55" i="1"/>
  <c r="U55" i="1"/>
  <c r="T55" i="1"/>
  <c r="Z54" i="1"/>
  <c r="Y54" i="1"/>
  <c r="X54" i="1"/>
  <c r="W54" i="1"/>
  <c r="V54" i="1"/>
  <c r="U54" i="1"/>
  <c r="T54" i="1"/>
  <c r="Z53" i="1"/>
  <c r="Y53" i="1"/>
  <c r="X53" i="1"/>
  <c r="W53" i="1"/>
  <c r="V53" i="1"/>
  <c r="U53" i="1"/>
  <c r="T53" i="1"/>
  <c r="Z52" i="1"/>
  <c r="Y52" i="1"/>
  <c r="X52" i="1"/>
  <c r="W52" i="1"/>
  <c r="V52" i="1"/>
  <c r="U52" i="1"/>
  <c r="T52" i="1"/>
  <c r="Z51" i="1"/>
  <c r="Y51" i="1"/>
  <c r="X51" i="1"/>
  <c r="W51" i="1"/>
  <c r="V51" i="1"/>
  <c r="U51" i="1"/>
  <c r="T51" i="1"/>
  <c r="Z50" i="1"/>
  <c r="Y50" i="1"/>
  <c r="X50" i="1"/>
  <c r="W50" i="1"/>
  <c r="V50" i="1"/>
  <c r="U50" i="1"/>
  <c r="T50" i="1"/>
  <c r="Z49" i="1"/>
  <c r="Y49" i="1"/>
  <c r="X49" i="1"/>
  <c r="W49" i="1"/>
  <c r="V49" i="1"/>
  <c r="U49" i="1"/>
  <c r="T49" i="1"/>
  <c r="Z48" i="1"/>
  <c r="Y48" i="1"/>
  <c r="X48" i="1"/>
  <c r="W48" i="1"/>
  <c r="V48" i="1"/>
  <c r="U48" i="1"/>
  <c r="T48" i="1"/>
  <c r="Z47" i="1"/>
  <c r="Y47" i="1"/>
  <c r="X47" i="1"/>
  <c r="W47" i="1"/>
  <c r="V47" i="1"/>
  <c r="U47" i="1"/>
  <c r="T47" i="1"/>
  <c r="Z46" i="1"/>
  <c r="Y46" i="1"/>
  <c r="X46" i="1"/>
  <c r="W46" i="1"/>
  <c r="V46" i="1"/>
  <c r="U46" i="1"/>
  <c r="T46" i="1"/>
  <c r="Z45" i="1"/>
  <c r="Y45" i="1"/>
  <c r="X45" i="1"/>
  <c r="W45" i="1"/>
  <c r="V45" i="1"/>
  <c r="U45" i="1"/>
  <c r="T45" i="1"/>
  <c r="Z44" i="1"/>
  <c r="Y44" i="1"/>
  <c r="X44" i="1"/>
  <c r="W44" i="1"/>
  <c r="V44" i="1"/>
  <c r="U44" i="1"/>
  <c r="T44" i="1"/>
  <c r="Z43" i="1"/>
  <c r="Y43" i="1"/>
  <c r="X43" i="1"/>
  <c r="W43" i="1"/>
  <c r="V43" i="1"/>
  <c r="U43" i="1"/>
  <c r="T43" i="1"/>
  <c r="Z42" i="1"/>
  <c r="Y42" i="1"/>
  <c r="X42" i="1"/>
  <c r="W42" i="1"/>
  <c r="V42" i="1"/>
  <c r="U42" i="1"/>
  <c r="T42" i="1"/>
  <c r="Z41" i="1"/>
  <c r="Y41" i="1"/>
  <c r="X41" i="1"/>
  <c r="W41" i="1"/>
  <c r="V41" i="1"/>
  <c r="U41" i="1"/>
  <c r="T41" i="1"/>
  <c r="Z40" i="1"/>
  <c r="Y40" i="1"/>
  <c r="X40" i="1"/>
  <c r="W40" i="1"/>
  <c r="V40" i="1"/>
  <c r="U40" i="1"/>
  <c r="T40" i="1"/>
  <c r="Z39" i="1"/>
  <c r="Y39" i="1"/>
  <c r="X39" i="1"/>
  <c r="W39" i="1"/>
  <c r="V39" i="1"/>
  <c r="U39" i="1"/>
  <c r="T39" i="1"/>
  <c r="Z38" i="1"/>
  <c r="Y38" i="1"/>
  <c r="X38" i="1"/>
  <c r="W38" i="1"/>
  <c r="V38" i="1"/>
  <c r="U38" i="1"/>
  <c r="T38" i="1"/>
  <c r="Z37" i="1"/>
  <c r="Y37" i="1"/>
  <c r="X37" i="1"/>
  <c r="W37" i="1"/>
  <c r="V37" i="1"/>
  <c r="U37" i="1"/>
  <c r="T37" i="1"/>
  <c r="Z36" i="1"/>
  <c r="Y36" i="1"/>
  <c r="X36" i="1"/>
  <c r="W36" i="1"/>
  <c r="V36" i="1"/>
  <c r="U36" i="1"/>
  <c r="T36" i="1"/>
  <c r="Z35" i="1"/>
  <c r="Y35" i="1"/>
  <c r="X35" i="1"/>
  <c r="W35" i="1"/>
  <c r="V35" i="1"/>
  <c r="U35" i="1"/>
  <c r="T35" i="1"/>
  <c r="Z34" i="1"/>
  <c r="Y34" i="1"/>
  <c r="X34" i="1"/>
  <c r="W34" i="1"/>
  <c r="V34" i="1"/>
  <c r="U34" i="1"/>
  <c r="T34" i="1"/>
  <c r="Z33" i="1"/>
  <c r="Y33" i="1"/>
  <c r="X33" i="1"/>
  <c r="W33" i="1"/>
  <c r="V33" i="1"/>
  <c r="U33" i="1"/>
  <c r="T33" i="1"/>
  <c r="Z32" i="1"/>
  <c r="Y32" i="1"/>
  <c r="X32" i="1"/>
  <c r="W32" i="1"/>
  <c r="V32" i="1"/>
  <c r="U32" i="1"/>
  <c r="T32" i="1"/>
  <c r="Z31" i="1"/>
  <c r="Y31" i="1"/>
  <c r="X31" i="1"/>
  <c r="W31" i="1"/>
  <c r="V31" i="1"/>
  <c r="U31" i="1"/>
  <c r="T31" i="1"/>
  <c r="Z30" i="1"/>
  <c r="Y30" i="1"/>
  <c r="X30" i="1"/>
  <c r="W30" i="1"/>
  <c r="V30" i="1"/>
  <c r="U30" i="1"/>
  <c r="T30" i="1"/>
  <c r="Z29" i="1"/>
  <c r="Y29" i="1"/>
  <c r="X29" i="1"/>
  <c r="W29" i="1"/>
  <c r="V29" i="1"/>
  <c r="U29" i="1"/>
  <c r="T29" i="1"/>
  <c r="Z28" i="1"/>
  <c r="Y28" i="1"/>
  <c r="X28" i="1"/>
  <c r="W28" i="1"/>
  <c r="V28" i="1"/>
  <c r="U28" i="1"/>
  <c r="T28" i="1"/>
  <c r="Z27" i="1"/>
  <c r="Y27" i="1"/>
  <c r="X27" i="1"/>
  <c r="W27" i="1"/>
  <c r="V27" i="1"/>
  <c r="U27" i="1"/>
  <c r="T27" i="1"/>
  <c r="Z26" i="1"/>
  <c r="Y26" i="1"/>
  <c r="X26" i="1"/>
  <c r="W26" i="1"/>
  <c r="V26" i="1"/>
  <c r="U26" i="1"/>
  <c r="T26" i="1"/>
  <c r="Z25" i="1"/>
  <c r="Y25" i="1"/>
  <c r="X25" i="1"/>
  <c r="W25" i="1"/>
  <c r="V25" i="1"/>
  <c r="U25" i="1"/>
  <c r="T25" i="1"/>
  <c r="Z24" i="1"/>
  <c r="Y24" i="1"/>
  <c r="X24" i="1"/>
  <c r="W24" i="1"/>
  <c r="V24" i="1"/>
  <c r="U24" i="1"/>
  <c r="T24" i="1"/>
  <c r="Z23" i="1"/>
  <c r="Y23" i="1"/>
  <c r="X23" i="1"/>
  <c r="W23" i="1"/>
  <c r="V23" i="1"/>
  <c r="U23" i="1"/>
  <c r="T23" i="1"/>
  <c r="Z22" i="1"/>
  <c r="Y22" i="1"/>
  <c r="X22" i="1"/>
  <c r="W22" i="1"/>
  <c r="V22" i="1"/>
  <c r="U22" i="1"/>
  <c r="T22" i="1"/>
  <c r="Z21" i="1"/>
  <c r="Y21" i="1"/>
  <c r="X21" i="1"/>
  <c r="W21" i="1"/>
  <c r="V21" i="1"/>
  <c r="U21" i="1"/>
  <c r="T21" i="1"/>
  <c r="Z20" i="1"/>
  <c r="Y20" i="1"/>
  <c r="X20" i="1"/>
  <c r="W20" i="1"/>
  <c r="V20" i="1"/>
  <c r="U20" i="1"/>
  <c r="T20" i="1"/>
  <c r="Z19" i="1"/>
  <c r="Y19" i="1"/>
  <c r="X19" i="1"/>
  <c r="W19" i="1"/>
  <c r="V19" i="1"/>
  <c r="U19" i="1"/>
  <c r="T19" i="1"/>
  <c r="Z18" i="1"/>
  <c r="Y18" i="1"/>
  <c r="X18" i="1"/>
  <c r="W18" i="1"/>
  <c r="V18" i="1"/>
  <c r="U18" i="1"/>
  <c r="T18" i="1"/>
  <c r="Z17" i="1"/>
  <c r="Y17" i="1"/>
  <c r="X17" i="1"/>
  <c r="W17" i="1"/>
  <c r="V17" i="1"/>
  <c r="U17" i="1"/>
  <c r="T17" i="1"/>
  <c r="Z16" i="1"/>
  <c r="Y16" i="1"/>
  <c r="X16" i="1"/>
  <c r="W16" i="1"/>
  <c r="V16" i="1"/>
  <c r="U16" i="1"/>
  <c r="T16" i="1"/>
  <c r="Z15" i="1"/>
  <c r="Y15" i="1"/>
  <c r="X15" i="1"/>
  <c r="W15" i="1"/>
  <c r="V15" i="1"/>
  <c r="U15" i="1"/>
  <c r="T15" i="1"/>
  <c r="Z14" i="1"/>
  <c r="Y14" i="1"/>
  <c r="X14" i="1"/>
  <c r="W14" i="1"/>
  <c r="V14" i="1"/>
  <c r="U14" i="1"/>
  <c r="T14" i="1"/>
  <c r="Z13" i="1"/>
  <c r="Y13" i="1"/>
  <c r="X13" i="1"/>
  <c r="W13" i="1"/>
  <c r="V13" i="1"/>
  <c r="U13" i="1"/>
  <c r="T13" i="1"/>
  <c r="Z12" i="1"/>
  <c r="Y12" i="1"/>
  <c r="X12" i="1"/>
  <c r="W12" i="1"/>
  <c r="V12" i="1"/>
  <c r="U12" i="1"/>
  <c r="T12" i="1"/>
  <c r="Z11" i="1"/>
  <c r="Y11" i="1"/>
  <c r="X11" i="1"/>
  <c r="W11" i="1"/>
  <c r="V11" i="1"/>
  <c r="U11" i="1"/>
  <c r="T11" i="1"/>
  <c r="Z10" i="1"/>
  <c r="Y10" i="1"/>
  <c r="X10" i="1"/>
  <c r="W10" i="1"/>
  <c r="V10" i="1"/>
  <c r="U10" i="1"/>
  <c r="T10" i="1"/>
  <c r="Z9" i="1"/>
  <c r="Y9" i="1"/>
  <c r="X9" i="1"/>
  <c r="W9" i="1"/>
  <c r="V9" i="1"/>
  <c r="U9" i="1"/>
  <c r="T9" i="1"/>
  <c r="Z8" i="1"/>
  <c r="Y8" i="1"/>
  <c r="X8" i="1"/>
  <c r="W8" i="1"/>
  <c r="V8" i="1"/>
  <c r="U8" i="1"/>
  <c r="T8" i="1"/>
  <c r="Z7" i="1"/>
  <c r="Y7" i="1"/>
  <c r="X7" i="1"/>
  <c r="W7" i="1"/>
  <c r="V7" i="1"/>
  <c r="U7" i="1"/>
  <c r="T7" i="1"/>
  <c r="Z6" i="1"/>
  <c r="Y6" i="1"/>
  <c r="X6" i="1"/>
  <c r="W6" i="1"/>
  <c r="V6" i="1"/>
  <c r="U6" i="1"/>
  <c r="T6" i="1"/>
  <c r="Z5" i="1"/>
  <c r="Y5" i="1"/>
  <c r="X5" i="1"/>
  <c r="W5" i="1"/>
  <c r="V5" i="1"/>
  <c r="U5" i="1"/>
  <c r="T5" i="1"/>
  <c r="Z4" i="1"/>
  <c r="Y4" i="1"/>
  <c r="X4" i="1"/>
  <c r="W4" i="1"/>
  <c r="V4" i="1"/>
  <c r="U4" i="1"/>
  <c r="T4" i="1"/>
  <c r="Z3" i="1"/>
  <c r="Y3" i="1"/>
  <c r="X3" i="1"/>
  <c r="W3" i="1"/>
  <c r="V3" i="1"/>
  <c r="U3" i="1"/>
  <c r="T3" i="1"/>
  <c r="Z2" i="1"/>
  <c r="Y2" i="1"/>
  <c r="X2" i="1"/>
  <c r="U2" i="1"/>
  <c r="V2" i="1"/>
  <c r="T2" i="1"/>
  <c r="P83" i="1"/>
  <c r="P97" i="1"/>
  <c r="R97" i="1"/>
  <c r="R8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R141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R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R138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K152" i="1" l="1"/>
  <c r="N152" i="1" s="1"/>
  <c r="J152" i="1"/>
  <c r="M152" i="1" s="1"/>
  <c r="K151" i="1"/>
  <c r="N151" i="1" s="1"/>
  <c r="J151" i="1"/>
  <c r="M151" i="1" s="1"/>
  <c r="K150" i="1"/>
  <c r="N150" i="1" s="1"/>
  <c r="J150" i="1"/>
  <c r="M150" i="1" s="1"/>
  <c r="K149" i="1"/>
  <c r="N149" i="1" s="1"/>
  <c r="J149" i="1"/>
  <c r="M149" i="1" s="1"/>
  <c r="K148" i="1"/>
  <c r="N148" i="1" s="1"/>
  <c r="J148" i="1"/>
  <c r="M148" i="1" s="1"/>
  <c r="K147" i="1"/>
  <c r="N147" i="1" s="1"/>
  <c r="J147" i="1"/>
  <c r="M147" i="1" s="1"/>
  <c r="K146" i="1"/>
  <c r="N146" i="1" s="1"/>
  <c r="J146" i="1"/>
  <c r="M146" i="1" s="1"/>
  <c r="K145" i="1"/>
  <c r="N145" i="1" s="1"/>
  <c r="J145" i="1"/>
  <c r="M145" i="1" s="1"/>
  <c r="K144" i="1"/>
  <c r="N144" i="1" s="1"/>
  <c r="J144" i="1"/>
  <c r="M144" i="1" s="1"/>
  <c r="K143" i="1"/>
  <c r="N143" i="1" s="1"/>
  <c r="J143" i="1"/>
  <c r="M143" i="1" s="1"/>
  <c r="K142" i="1"/>
  <c r="N142" i="1" s="1"/>
  <c r="J142" i="1"/>
  <c r="M142" i="1" s="1"/>
  <c r="K141" i="1"/>
  <c r="N141" i="1" s="1"/>
  <c r="J141" i="1"/>
  <c r="M141" i="1" s="1"/>
  <c r="K140" i="1"/>
  <c r="N140" i="1" s="1"/>
  <c r="J140" i="1"/>
  <c r="M140" i="1" s="1"/>
  <c r="K139" i="1"/>
  <c r="N139" i="1" s="1"/>
  <c r="J139" i="1"/>
  <c r="M139" i="1" s="1"/>
  <c r="K138" i="1"/>
  <c r="N138" i="1" s="1"/>
  <c r="J138" i="1"/>
  <c r="M138" i="1" s="1"/>
  <c r="K137" i="1"/>
  <c r="N137" i="1" s="1"/>
  <c r="J137" i="1"/>
  <c r="M137" i="1" s="1"/>
  <c r="K136" i="1"/>
  <c r="N136" i="1" s="1"/>
  <c r="J136" i="1"/>
  <c r="M136" i="1" s="1"/>
  <c r="K135" i="1"/>
  <c r="N135" i="1" s="1"/>
  <c r="J135" i="1"/>
  <c r="M135" i="1" s="1"/>
  <c r="K134" i="1"/>
  <c r="N134" i="1" s="1"/>
  <c r="J134" i="1"/>
  <c r="M134" i="1" s="1"/>
  <c r="K133" i="1"/>
  <c r="N133" i="1" s="1"/>
  <c r="J133" i="1"/>
  <c r="M133" i="1" s="1"/>
  <c r="K132" i="1"/>
  <c r="N132" i="1" s="1"/>
  <c r="J132" i="1"/>
  <c r="M132" i="1" s="1"/>
  <c r="K131" i="1"/>
  <c r="N131" i="1" s="1"/>
  <c r="J131" i="1"/>
  <c r="M131" i="1" s="1"/>
  <c r="K130" i="1"/>
  <c r="N130" i="1" s="1"/>
  <c r="J130" i="1"/>
  <c r="M130" i="1" s="1"/>
  <c r="K129" i="1"/>
  <c r="N129" i="1" s="1"/>
  <c r="J129" i="1"/>
  <c r="M129" i="1" s="1"/>
  <c r="K128" i="1"/>
  <c r="N128" i="1" s="1"/>
  <c r="J128" i="1"/>
  <c r="M128" i="1" s="1"/>
  <c r="K127" i="1"/>
  <c r="N127" i="1" s="1"/>
  <c r="J127" i="1"/>
  <c r="M127" i="1" s="1"/>
  <c r="K126" i="1"/>
  <c r="N126" i="1" s="1"/>
  <c r="J126" i="1"/>
  <c r="M126" i="1" s="1"/>
  <c r="K125" i="1"/>
  <c r="N125" i="1" s="1"/>
  <c r="J125" i="1"/>
  <c r="M125" i="1" s="1"/>
  <c r="K124" i="1"/>
  <c r="N124" i="1" s="1"/>
  <c r="J124" i="1"/>
  <c r="M124" i="1" s="1"/>
  <c r="K123" i="1"/>
  <c r="N123" i="1" s="1"/>
  <c r="J123" i="1"/>
  <c r="M123" i="1" s="1"/>
  <c r="K122" i="1"/>
  <c r="N122" i="1" s="1"/>
  <c r="J122" i="1"/>
  <c r="M122" i="1" s="1"/>
  <c r="K121" i="1"/>
  <c r="N121" i="1" s="1"/>
  <c r="J121" i="1"/>
  <c r="M121" i="1" s="1"/>
  <c r="K120" i="1"/>
  <c r="N120" i="1" s="1"/>
  <c r="J120" i="1"/>
  <c r="M120" i="1" s="1"/>
  <c r="K119" i="1"/>
  <c r="N119" i="1" s="1"/>
  <c r="J119" i="1"/>
  <c r="M119" i="1" s="1"/>
  <c r="K118" i="1"/>
  <c r="N118" i="1" s="1"/>
  <c r="J118" i="1"/>
  <c r="M118" i="1" s="1"/>
  <c r="K117" i="1"/>
  <c r="N117" i="1" s="1"/>
  <c r="J117" i="1"/>
  <c r="M117" i="1" s="1"/>
  <c r="K116" i="1"/>
  <c r="N116" i="1" s="1"/>
  <c r="J116" i="1"/>
  <c r="M116" i="1" s="1"/>
  <c r="K115" i="1"/>
  <c r="N115" i="1" s="1"/>
  <c r="J115" i="1"/>
  <c r="M115" i="1" s="1"/>
  <c r="K114" i="1"/>
  <c r="N114" i="1" s="1"/>
  <c r="J114" i="1"/>
  <c r="M114" i="1" s="1"/>
  <c r="K113" i="1"/>
  <c r="N113" i="1" s="1"/>
  <c r="J113" i="1"/>
  <c r="M113" i="1" s="1"/>
  <c r="K112" i="1"/>
  <c r="N112" i="1" s="1"/>
  <c r="J112" i="1"/>
  <c r="M112" i="1" s="1"/>
  <c r="K111" i="1"/>
  <c r="N111" i="1" s="1"/>
  <c r="J111" i="1"/>
  <c r="M111" i="1" s="1"/>
  <c r="K110" i="1"/>
  <c r="N110" i="1" s="1"/>
  <c r="J110" i="1"/>
  <c r="M110" i="1" s="1"/>
  <c r="K109" i="1"/>
  <c r="N109" i="1" s="1"/>
  <c r="J109" i="1"/>
  <c r="M109" i="1" s="1"/>
  <c r="K108" i="1"/>
  <c r="N108" i="1" s="1"/>
  <c r="J108" i="1"/>
  <c r="M108" i="1" s="1"/>
  <c r="K107" i="1"/>
  <c r="N107" i="1" s="1"/>
  <c r="J107" i="1"/>
  <c r="M107" i="1" s="1"/>
  <c r="K106" i="1"/>
  <c r="N106" i="1" s="1"/>
  <c r="J106" i="1"/>
  <c r="M106" i="1" s="1"/>
  <c r="K105" i="1"/>
  <c r="N105" i="1" s="1"/>
  <c r="J105" i="1"/>
  <c r="M105" i="1" s="1"/>
  <c r="K104" i="1"/>
  <c r="N104" i="1" s="1"/>
  <c r="J104" i="1"/>
  <c r="M104" i="1" s="1"/>
  <c r="K103" i="1"/>
  <c r="N103" i="1" s="1"/>
  <c r="J103" i="1"/>
  <c r="M103" i="1" s="1"/>
  <c r="K102" i="1"/>
  <c r="N102" i="1" s="1"/>
  <c r="J102" i="1"/>
  <c r="M102" i="1" s="1"/>
  <c r="K101" i="1"/>
  <c r="N101" i="1" s="1"/>
  <c r="J101" i="1"/>
  <c r="M101" i="1" s="1"/>
  <c r="K100" i="1"/>
  <c r="N100" i="1" s="1"/>
  <c r="J100" i="1"/>
  <c r="M100" i="1" s="1"/>
  <c r="K99" i="1"/>
  <c r="N99" i="1" s="1"/>
  <c r="J99" i="1"/>
  <c r="M99" i="1" s="1"/>
  <c r="K98" i="1"/>
  <c r="N98" i="1" s="1"/>
  <c r="J98" i="1"/>
  <c r="M98" i="1" s="1"/>
  <c r="K97" i="1"/>
  <c r="N97" i="1" s="1"/>
  <c r="J97" i="1"/>
  <c r="M97" i="1" s="1"/>
  <c r="K96" i="1"/>
  <c r="N96" i="1" s="1"/>
  <c r="J96" i="1"/>
  <c r="M96" i="1" s="1"/>
  <c r="K95" i="1"/>
  <c r="N95" i="1" s="1"/>
  <c r="J95" i="1"/>
  <c r="M95" i="1" s="1"/>
  <c r="K94" i="1"/>
  <c r="N94" i="1" s="1"/>
  <c r="J94" i="1"/>
  <c r="M94" i="1" s="1"/>
  <c r="K93" i="1"/>
  <c r="N93" i="1" s="1"/>
  <c r="J93" i="1"/>
  <c r="M93" i="1" s="1"/>
  <c r="K92" i="1"/>
  <c r="N92" i="1" s="1"/>
  <c r="J92" i="1"/>
  <c r="M92" i="1" s="1"/>
  <c r="K91" i="1"/>
  <c r="N91" i="1" s="1"/>
  <c r="J91" i="1"/>
  <c r="M91" i="1" s="1"/>
  <c r="K90" i="1"/>
  <c r="N90" i="1" s="1"/>
  <c r="J90" i="1"/>
  <c r="M90" i="1" s="1"/>
  <c r="K89" i="1"/>
  <c r="N89" i="1" s="1"/>
  <c r="J89" i="1"/>
  <c r="M89" i="1" s="1"/>
  <c r="K88" i="1"/>
  <c r="N88" i="1" s="1"/>
  <c r="J88" i="1"/>
  <c r="M88" i="1" s="1"/>
  <c r="K87" i="1"/>
  <c r="N87" i="1" s="1"/>
  <c r="J87" i="1"/>
  <c r="M87" i="1" s="1"/>
  <c r="K86" i="1"/>
  <c r="N86" i="1" s="1"/>
  <c r="J86" i="1"/>
  <c r="M86" i="1" s="1"/>
  <c r="K85" i="1"/>
  <c r="N85" i="1" s="1"/>
  <c r="J85" i="1"/>
  <c r="M85" i="1" s="1"/>
  <c r="K84" i="1"/>
  <c r="N84" i="1" s="1"/>
  <c r="J84" i="1"/>
  <c r="M84" i="1" s="1"/>
  <c r="K83" i="1"/>
  <c r="N83" i="1" s="1"/>
  <c r="J83" i="1"/>
  <c r="M83" i="1" s="1"/>
  <c r="K82" i="1"/>
  <c r="N82" i="1" s="1"/>
  <c r="J82" i="1"/>
  <c r="M82" i="1" s="1"/>
  <c r="K81" i="1"/>
  <c r="N81" i="1" s="1"/>
  <c r="J81" i="1"/>
  <c r="M81" i="1" s="1"/>
  <c r="K80" i="1"/>
  <c r="N80" i="1" s="1"/>
  <c r="J80" i="1"/>
  <c r="M80" i="1" s="1"/>
  <c r="K79" i="1"/>
  <c r="N79" i="1" s="1"/>
  <c r="J79" i="1"/>
  <c r="M79" i="1" s="1"/>
  <c r="K78" i="1"/>
  <c r="N78" i="1" s="1"/>
  <c r="J78" i="1"/>
  <c r="M78" i="1" s="1"/>
  <c r="K77" i="1"/>
  <c r="N77" i="1" s="1"/>
  <c r="J77" i="1"/>
  <c r="M77" i="1" s="1"/>
  <c r="K76" i="1"/>
  <c r="N76" i="1" s="1"/>
  <c r="J76" i="1"/>
  <c r="M76" i="1" s="1"/>
  <c r="K75" i="1"/>
  <c r="N75" i="1" s="1"/>
  <c r="J75" i="1"/>
  <c r="M75" i="1" s="1"/>
  <c r="K74" i="1"/>
  <c r="N74" i="1" s="1"/>
  <c r="J74" i="1"/>
  <c r="M74" i="1" s="1"/>
  <c r="K73" i="1"/>
  <c r="N73" i="1" s="1"/>
  <c r="J73" i="1"/>
  <c r="M73" i="1" s="1"/>
  <c r="P73" i="1" s="1"/>
  <c r="K72" i="1"/>
  <c r="N72" i="1" s="1"/>
  <c r="J72" i="1"/>
  <c r="M72" i="1" s="1"/>
  <c r="K71" i="1"/>
  <c r="N71" i="1" s="1"/>
  <c r="J71" i="1"/>
  <c r="M71" i="1" s="1"/>
  <c r="K70" i="1"/>
  <c r="N70" i="1" s="1"/>
  <c r="J70" i="1"/>
  <c r="M70" i="1" s="1"/>
  <c r="K69" i="1"/>
  <c r="N69" i="1" s="1"/>
  <c r="J69" i="1"/>
  <c r="M69" i="1" s="1"/>
  <c r="K68" i="1"/>
  <c r="N68" i="1" s="1"/>
  <c r="J68" i="1"/>
  <c r="M68" i="1" s="1"/>
  <c r="K67" i="1"/>
  <c r="N67" i="1" s="1"/>
  <c r="J67" i="1"/>
  <c r="M67" i="1" s="1"/>
  <c r="K66" i="1"/>
  <c r="N66" i="1" s="1"/>
  <c r="J66" i="1"/>
  <c r="M66" i="1" s="1"/>
  <c r="K65" i="1"/>
  <c r="N65" i="1" s="1"/>
  <c r="J65" i="1"/>
  <c r="M65" i="1" s="1"/>
  <c r="K64" i="1"/>
  <c r="N64" i="1" s="1"/>
  <c r="J64" i="1"/>
  <c r="M64" i="1" s="1"/>
  <c r="K63" i="1"/>
  <c r="N63" i="1" s="1"/>
  <c r="J63" i="1"/>
  <c r="M63" i="1" s="1"/>
  <c r="K62" i="1"/>
  <c r="N62" i="1" s="1"/>
  <c r="J62" i="1"/>
  <c r="M62" i="1" s="1"/>
  <c r="K61" i="1"/>
  <c r="N61" i="1" s="1"/>
  <c r="J61" i="1"/>
  <c r="M61" i="1" s="1"/>
  <c r="P61" i="1" s="1"/>
  <c r="K60" i="1"/>
  <c r="N60" i="1" s="1"/>
  <c r="J60" i="1"/>
  <c r="M60" i="1" s="1"/>
  <c r="K59" i="1"/>
  <c r="N59" i="1" s="1"/>
  <c r="J59" i="1"/>
  <c r="M59" i="1" s="1"/>
  <c r="K58" i="1"/>
  <c r="N58" i="1" s="1"/>
  <c r="J58" i="1"/>
  <c r="M58" i="1" s="1"/>
  <c r="K57" i="1"/>
  <c r="N57" i="1" s="1"/>
  <c r="J57" i="1"/>
  <c r="M57" i="1" s="1"/>
  <c r="K56" i="1"/>
  <c r="N56" i="1" s="1"/>
  <c r="J56" i="1"/>
  <c r="M56" i="1" s="1"/>
  <c r="K55" i="1"/>
  <c r="N55" i="1" s="1"/>
  <c r="J55" i="1"/>
  <c r="M55" i="1" s="1"/>
  <c r="K54" i="1"/>
  <c r="N54" i="1" s="1"/>
  <c r="J54" i="1"/>
  <c r="M54" i="1" s="1"/>
  <c r="K53" i="1"/>
  <c r="N53" i="1" s="1"/>
  <c r="J53" i="1"/>
  <c r="M53" i="1" s="1"/>
  <c r="K52" i="1"/>
  <c r="N52" i="1" s="1"/>
  <c r="J52" i="1"/>
  <c r="M52" i="1" s="1"/>
  <c r="K51" i="1"/>
  <c r="N51" i="1" s="1"/>
  <c r="J51" i="1"/>
  <c r="M51" i="1" s="1"/>
  <c r="K50" i="1"/>
  <c r="N50" i="1" s="1"/>
  <c r="J50" i="1"/>
  <c r="M50" i="1" s="1"/>
  <c r="K49" i="1"/>
  <c r="N49" i="1" s="1"/>
  <c r="J49" i="1"/>
  <c r="M49" i="1" s="1"/>
  <c r="K48" i="1"/>
  <c r="N48" i="1" s="1"/>
  <c r="J48" i="1"/>
  <c r="M48" i="1" s="1"/>
  <c r="K47" i="1"/>
  <c r="N47" i="1" s="1"/>
  <c r="J47" i="1"/>
  <c r="M47" i="1" s="1"/>
  <c r="K46" i="1"/>
  <c r="N46" i="1" s="1"/>
  <c r="J46" i="1"/>
  <c r="M46" i="1" s="1"/>
  <c r="K45" i="1"/>
  <c r="N45" i="1" s="1"/>
  <c r="J45" i="1"/>
  <c r="M45" i="1" s="1"/>
  <c r="K44" i="1"/>
  <c r="N44" i="1" s="1"/>
  <c r="J44" i="1"/>
  <c r="M44" i="1" s="1"/>
  <c r="K43" i="1"/>
  <c r="N43" i="1" s="1"/>
  <c r="J43" i="1"/>
  <c r="M43" i="1" s="1"/>
  <c r="K42" i="1"/>
  <c r="N42" i="1" s="1"/>
  <c r="J42" i="1"/>
  <c r="M42" i="1" s="1"/>
  <c r="K41" i="1"/>
  <c r="N41" i="1" s="1"/>
  <c r="J41" i="1"/>
  <c r="M41" i="1" s="1"/>
  <c r="P41" i="1" s="1"/>
  <c r="K40" i="1"/>
  <c r="N40" i="1" s="1"/>
  <c r="J40" i="1"/>
  <c r="M40" i="1" s="1"/>
  <c r="K39" i="1"/>
  <c r="N39" i="1" s="1"/>
  <c r="J39" i="1"/>
  <c r="M39" i="1" s="1"/>
  <c r="K38" i="1"/>
  <c r="N38" i="1" s="1"/>
  <c r="J38" i="1"/>
  <c r="M38" i="1" s="1"/>
  <c r="K37" i="1"/>
  <c r="N37" i="1" s="1"/>
  <c r="J37" i="1"/>
  <c r="M37" i="1" s="1"/>
  <c r="K36" i="1"/>
  <c r="N36" i="1" s="1"/>
  <c r="J36" i="1"/>
  <c r="M36" i="1" s="1"/>
  <c r="K35" i="1"/>
  <c r="N35" i="1" s="1"/>
  <c r="J35" i="1"/>
  <c r="M35" i="1" s="1"/>
  <c r="K34" i="1"/>
  <c r="N34" i="1" s="1"/>
  <c r="J34" i="1"/>
  <c r="M34" i="1" s="1"/>
  <c r="K33" i="1"/>
  <c r="N33" i="1" s="1"/>
  <c r="J33" i="1"/>
  <c r="M33" i="1" s="1"/>
  <c r="K32" i="1"/>
  <c r="N32" i="1" s="1"/>
  <c r="J32" i="1"/>
  <c r="M32" i="1" s="1"/>
  <c r="K31" i="1"/>
  <c r="N31" i="1" s="1"/>
  <c r="J31" i="1"/>
  <c r="M31" i="1" s="1"/>
  <c r="K30" i="1"/>
  <c r="N30" i="1" s="1"/>
  <c r="J30" i="1"/>
  <c r="M30" i="1" s="1"/>
  <c r="K29" i="1"/>
  <c r="N29" i="1" s="1"/>
  <c r="J29" i="1"/>
  <c r="M29" i="1" s="1"/>
  <c r="P29" i="1" s="1"/>
  <c r="K28" i="1"/>
  <c r="N28" i="1" s="1"/>
  <c r="J28" i="1"/>
  <c r="M28" i="1" s="1"/>
  <c r="K27" i="1"/>
  <c r="N27" i="1" s="1"/>
  <c r="J27" i="1"/>
  <c r="M27" i="1" s="1"/>
  <c r="K26" i="1"/>
  <c r="N26" i="1" s="1"/>
  <c r="J26" i="1"/>
  <c r="M26" i="1" s="1"/>
  <c r="K25" i="1"/>
  <c r="N25" i="1" s="1"/>
  <c r="J25" i="1"/>
  <c r="M25" i="1" s="1"/>
  <c r="K24" i="1"/>
  <c r="N24" i="1" s="1"/>
  <c r="J24" i="1"/>
  <c r="M24" i="1" s="1"/>
  <c r="K23" i="1"/>
  <c r="N23" i="1" s="1"/>
  <c r="J23" i="1"/>
  <c r="M23" i="1" s="1"/>
  <c r="K22" i="1"/>
  <c r="N22" i="1" s="1"/>
  <c r="J22" i="1"/>
  <c r="M22" i="1" s="1"/>
  <c r="K21" i="1"/>
  <c r="N21" i="1" s="1"/>
  <c r="J21" i="1"/>
  <c r="M21" i="1" s="1"/>
  <c r="K20" i="1"/>
  <c r="N20" i="1" s="1"/>
  <c r="J20" i="1"/>
  <c r="M20" i="1" s="1"/>
  <c r="K19" i="1"/>
  <c r="N19" i="1" s="1"/>
  <c r="J19" i="1"/>
  <c r="M19" i="1" s="1"/>
  <c r="K18" i="1"/>
  <c r="N18" i="1" s="1"/>
  <c r="J18" i="1"/>
  <c r="M18" i="1" s="1"/>
  <c r="K17" i="1"/>
  <c r="N17" i="1" s="1"/>
  <c r="J17" i="1"/>
  <c r="M17" i="1" s="1"/>
  <c r="K16" i="1"/>
  <c r="N16" i="1" s="1"/>
  <c r="J16" i="1"/>
  <c r="M16" i="1" s="1"/>
  <c r="K15" i="1"/>
  <c r="N15" i="1" s="1"/>
  <c r="J15" i="1"/>
  <c r="M15" i="1" s="1"/>
  <c r="K14" i="1"/>
  <c r="N14" i="1" s="1"/>
  <c r="J14" i="1"/>
  <c r="M14" i="1" s="1"/>
  <c r="K13" i="1"/>
  <c r="N13" i="1" s="1"/>
  <c r="J13" i="1"/>
  <c r="M13" i="1" s="1"/>
  <c r="K12" i="1"/>
  <c r="N12" i="1" s="1"/>
  <c r="J12" i="1"/>
  <c r="M12" i="1" s="1"/>
  <c r="K11" i="1"/>
  <c r="N11" i="1" s="1"/>
  <c r="J11" i="1"/>
  <c r="M11" i="1" s="1"/>
  <c r="K10" i="1"/>
  <c r="N10" i="1" s="1"/>
  <c r="J10" i="1"/>
  <c r="M10" i="1" s="1"/>
  <c r="K9" i="1"/>
  <c r="N9" i="1" s="1"/>
  <c r="J9" i="1"/>
  <c r="M9" i="1" s="1"/>
  <c r="K8" i="1"/>
  <c r="N8" i="1" s="1"/>
  <c r="J8" i="1"/>
  <c r="M8" i="1" s="1"/>
  <c r="K7" i="1"/>
  <c r="N7" i="1" s="1"/>
  <c r="J7" i="1"/>
  <c r="M7" i="1" s="1"/>
  <c r="K6" i="1"/>
  <c r="N6" i="1" s="1"/>
  <c r="J6" i="1"/>
  <c r="M6" i="1" s="1"/>
  <c r="K5" i="1"/>
  <c r="N5" i="1" s="1"/>
  <c r="J5" i="1"/>
  <c r="M5" i="1" s="1"/>
  <c r="K4" i="1"/>
  <c r="N4" i="1" s="1"/>
  <c r="J4" i="1"/>
  <c r="M4" i="1" s="1"/>
  <c r="K3" i="1"/>
  <c r="N3" i="1" s="1"/>
  <c r="J3" i="1"/>
  <c r="M3" i="1" s="1"/>
  <c r="K2" i="1"/>
  <c r="N2" i="1" s="1"/>
  <c r="J2" i="1"/>
  <c r="M2" i="1" s="1"/>
  <c r="P93" i="1" l="1"/>
  <c r="P51" i="1"/>
  <c r="P137" i="1"/>
  <c r="P90" i="1"/>
  <c r="W2" i="1"/>
  <c r="P115" i="1"/>
  <c r="P148" i="1"/>
  <c r="P132" i="1"/>
  <c r="P19" i="1"/>
  <c r="P20" i="1"/>
  <c r="P42" i="1"/>
  <c r="P26" i="1"/>
  <c r="P106" i="1"/>
  <c r="P105" i="1"/>
  <c r="P125" i="1"/>
  <c r="P147" i="1"/>
  <c r="P114" i="1"/>
  <c r="P16" i="1"/>
  <c r="P92" i="1"/>
  <c r="P4" i="1"/>
  <c r="P12" i="1"/>
  <c r="P72" i="1"/>
  <c r="P112" i="1"/>
  <c r="P136" i="1"/>
  <c r="P36" i="1"/>
  <c r="P52" i="1"/>
  <c r="P150" i="1"/>
  <c r="P48" i="1"/>
  <c r="P68" i="1"/>
  <c r="P5" i="1"/>
  <c r="P13" i="1"/>
  <c r="P17" i="1"/>
  <c r="P21" i="1"/>
  <c r="P25" i="1"/>
  <c r="P33" i="1"/>
  <c r="P37" i="1"/>
  <c r="P45" i="1"/>
  <c r="P49" i="1"/>
  <c r="P53" i="1"/>
  <c r="P57" i="1"/>
  <c r="P69" i="1"/>
  <c r="P77" i="1"/>
  <c r="P85" i="1"/>
  <c r="P89" i="1"/>
  <c r="P101" i="1"/>
  <c r="P109" i="1"/>
  <c r="P117" i="1"/>
  <c r="P121" i="1"/>
  <c r="P133" i="1"/>
  <c r="P141" i="1"/>
  <c r="P149" i="1"/>
  <c r="P8" i="1"/>
  <c r="P28" i="1"/>
  <c r="P50" i="1"/>
  <c r="P24" i="1"/>
  <c r="P65" i="1"/>
  <c r="P129" i="1"/>
  <c r="P64" i="1"/>
  <c r="P86" i="1"/>
  <c r="P140" i="1"/>
  <c r="P128" i="1"/>
  <c r="P102" i="1"/>
  <c r="P113" i="1"/>
  <c r="P134" i="1"/>
  <c r="P145" i="1"/>
  <c r="P9" i="1"/>
  <c r="P2" i="1"/>
  <c r="P6" i="1"/>
  <c r="P14" i="1"/>
  <c r="P22" i="1"/>
  <c r="P30" i="1"/>
  <c r="P34" i="1"/>
  <c r="P38" i="1"/>
  <c r="P46" i="1"/>
  <c r="P54" i="1"/>
  <c r="P62" i="1"/>
  <c r="P66" i="1"/>
  <c r="P78" i="1"/>
  <c r="P94" i="1"/>
  <c r="P98" i="1"/>
  <c r="P110" i="1"/>
  <c r="P126" i="1"/>
  <c r="P130" i="1"/>
  <c r="P142" i="1"/>
  <c r="P10" i="1"/>
  <c r="P32" i="1"/>
  <c r="P74" i="1"/>
  <c r="P96" i="1"/>
  <c r="P116" i="1"/>
  <c r="P138" i="1"/>
  <c r="P76" i="1"/>
  <c r="P118" i="1"/>
  <c r="P152" i="1"/>
  <c r="P44" i="1"/>
  <c r="P70" i="1"/>
  <c r="P81" i="1"/>
  <c r="P58" i="1"/>
  <c r="P80" i="1"/>
  <c r="P100" i="1"/>
  <c r="P122" i="1"/>
  <c r="P144" i="1"/>
  <c r="P56" i="1"/>
  <c r="P108" i="1"/>
  <c r="P88" i="1"/>
  <c r="P120" i="1"/>
  <c r="P84" i="1"/>
  <c r="P3" i="1"/>
  <c r="P7" i="1"/>
  <c r="P11" i="1"/>
  <c r="P15" i="1"/>
  <c r="P23" i="1"/>
  <c r="P27" i="1"/>
  <c r="P31" i="1"/>
  <c r="P35" i="1"/>
  <c r="P39" i="1"/>
  <c r="P43" i="1"/>
  <c r="P47" i="1"/>
  <c r="P55" i="1"/>
  <c r="P59" i="1"/>
  <c r="P63" i="1"/>
  <c r="P67" i="1"/>
  <c r="P71" i="1"/>
  <c r="P75" i="1"/>
  <c r="P79" i="1"/>
  <c r="P87" i="1"/>
  <c r="P91" i="1"/>
  <c r="P95" i="1"/>
  <c r="P99" i="1"/>
  <c r="P103" i="1"/>
  <c r="P107" i="1"/>
  <c r="P111" i="1"/>
  <c r="P119" i="1"/>
  <c r="P123" i="1"/>
  <c r="P127" i="1"/>
  <c r="P131" i="1"/>
  <c r="P135" i="1"/>
  <c r="P139" i="1"/>
  <c r="P143" i="1"/>
  <c r="P151" i="1"/>
  <c r="P18" i="1"/>
  <c r="P40" i="1"/>
  <c r="P60" i="1"/>
  <c r="P82" i="1"/>
  <c r="P104" i="1"/>
  <c r="P124" i="1"/>
  <c r="P146" i="1"/>
  <c r="X154" i="1" l="1"/>
  <c r="W154" i="1"/>
  <c r="AU115" i="1" l="1"/>
  <c r="AU83" i="1"/>
  <c r="AU143" i="1"/>
  <c r="AU22" i="1"/>
  <c r="AU78" i="1"/>
  <c r="AU110" i="1"/>
  <c r="AU69" i="1"/>
  <c r="AU20" i="1"/>
  <c r="AU147" i="1"/>
  <c r="AU8" i="1"/>
  <c r="AU31" i="1"/>
  <c r="AU40" i="1"/>
  <c r="AU72" i="1"/>
  <c r="AU104" i="1"/>
  <c r="AU136" i="1"/>
  <c r="AU71" i="1"/>
  <c r="AU46" i="1"/>
  <c r="AU21" i="1"/>
  <c r="AU93" i="1"/>
  <c r="AU68" i="1"/>
  <c r="AU35" i="1"/>
  <c r="AU59" i="1"/>
  <c r="AU26" i="1"/>
  <c r="AU82" i="1"/>
  <c r="AU49" i="1"/>
  <c r="AU24" i="1"/>
  <c r="AU95" i="1"/>
  <c r="AU14" i="1"/>
  <c r="AU70" i="1"/>
  <c r="AU37" i="1"/>
  <c r="AU61" i="1"/>
  <c r="AU12" i="1"/>
  <c r="AU92" i="1"/>
  <c r="AU23" i="1"/>
  <c r="AU47" i="1"/>
  <c r="AU58" i="1"/>
  <c r="AU32" i="1"/>
  <c r="AU64" i="1"/>
  <c r="AU96" i="1"/>
  <c r="AU128" i="1"/>
  <c r="AU63" i="1"/>
  <c r="AU94" i="1"/>
  <c r="AU36" i="1"/>
  <c r="AU60" i="1"/>
  <c r="AU116" i="1"/>
  <c r="AU11" i="1"/>
  <c r="AU87" i="1"/>
  <c r="AU6" i="1"/>
  <c r="AU38" i="1"/>
  <c r="AU13" i="1"/>
  <c r="AU53" i="1"/>
  <c r="AU85" i="1"/>
  <c r="AU84" i="1"/>
  <c r="AU27" i="1"/>
  <c r="AU98" i="1"/>
  <c r="AU65" i="1"/>
  <c r="AU39" i="1"/>
  <c r="AU7" i="1"/>
  <c r="AU56" i="1"/>
  <c r="AU88" i="1"/>
  <c r="AU120" i="1"/>
  <c r="AU55" i="1"/>
  <c r="AU127" i="1"/>
  <c r="AU62" i="1"/>
  <c r="AU86" i="1"/>
  <c r="AU28" i="1"/>
  <c r="AU52" i="1"/>
  <c r="AU132" i="1"/>
  <c r="AU75" i="1"/>
  <c r="AU10" i="1"/>
  <c r="AU42" i="1"/>
  <c r="AU66" i="1"/>
  <c r="AU5" i="1"/>
  <c r="AU79" i="1"/>
  <c r="AU30" i="1"/>
  <c r="AU29" i="1"/>
  <c r="AU77" i="1"/>
  <c r="AU19" i="1"/>
  <c r="AU67" i="1"/>
  <c r="AU9" i="1"/>
  <c r="AU25" i="1"/>
  <c r="AU41" i="1"/>
  <c r="AU135" i="1"/>
  <c r="AU123" i="1"/>
  <c r="AU106" i="1"/>
  <c r="AU138" i="1"/>
  <c r="AU16" i="1"/>
  <c r="AU73" i="1"/>
  <c r="AU151" i="1"/>
  <c r="AU142" i="1"/>
  <c r="AU139" i="1"/>
  <c r="AU122" i="1"/>
  <c r="AU18" i="1"/>
  <c r="AU130" i="1"/>
  <c r="AU134" i="1"/>
  <c r="AU131" i="1"/>
  <c r="AU44" i="1"/>
  <c r="AU34" i="1"/>
  <c r="AU50" i="1"/>
  <c r="AU144" i="1"/>
  <c r="AU103" i="1"/>
  <c r="AU101" i="1"/>
  <c r="AU117" i="1"/>
  <c r="AU133" i="1"/>
  <c r="AU124" i="1"/>
  <c r="AU148" i="1"/>
  <c r="AU112" i="1"/>
  <c r="AU17" i="1"/>
  <c r="AU97" i="1"/>
  <c r="AU111" i="1"/>
  <c r="AU33" i="1"/>
  <c r="AU149" i="1"/>
  <c r="AU99" i="1"/>
  <c r="AU121" i="1"/>
  <c r="AU137" i="1"/>
  <c r="AU43" i="1"/>
  <c r="AU74" i="1"/>
  <c r="AU140" i="1"/>
  <c r="AU114" i="1"/>
  <c r="AU15" i="1"/>
  <c r="AU48" i="1"/>
  <c r="AU3" i="1"/>
  <c r="AU81" i="1"/>
  <c r="AU102" i="1"/>
  <c r="AU118" i="1"/>
  <c r="AU150" i="1"/>
  <c r="AU109" i="1"/>
  <c r="AU141" i="1"/>
  <c r="AU91" i="1"/>
  <c r="AU80" i="1"/>
  <c r="AU89" i="1"/>
  <c r="AU146" i="1"/>
  <c r="AU90" i="1"/>
  <c r="AU125" i="1"/>
  <c r="AU4" i="1"/>
  <c r="AU76" i="1"/>
  <c r="AU152" i="1"/>
  <c r="AU107" i="1"/>
  <c r="AU113" i="1"/>
  <c r="AU129" i="1"/>
  <c r="AU145" i="1"/>
  <c r="AU51" i="1"/>
  <c r="AU54" i="1"/>
  <c r="AU45" i="1"/>
  <c r="AU57" i="1"/>
  <c r="AU119" i="1"/>
  <c r="AU108" i="1"/>
  <c r="AU105" i="1"/>
  <c r="V154" i="1"/>
  <c r="AT72" i="1"/>
  <c r="AT130" i="1"/>
  <c r="AT141" i="1"/>
  <c r="AT104" i="1"/>
  <c r="AT52" i="1"/>
  <c r="AT106" i="1"/>
  <c r="AT28" i="1"/>
  <c r="AT124" i="1"/>
  <c r="AT93" i="1"/>
  <c r="AT51" i="1"/>
  <c r="AT111" i="1"/>
  <c r="AT122" i="1"/>
  <c r="AT4" i="1"/>
  <c r="AT131" i="1"/>
  <c r="AT44" i="1"/>
  <c r="AT125" i="1"/>
  <c r="AT138" i="1"/>
  <c r="AT112" i="1"/>
  <c r="AT92" i="1"/>
  <c r="AT143" i="1"/>
  <c r="AT83" i="1"/>
  <c r="AT91" i="1"/>
  <c r="AT89" i="1"/>
  <c r="AT137" i="1"/>
  <c r="AT88" i="1"/>
  <c r="AT35" i="1"/>
  <c r="AT54" i="1"/>
  <c r="AT135" i="1"/>
  <c r="AT113" i="1"/>
  <c r="AT24" i="1"/>
  <c r="AT14" i="1"/>
  <c r="AT118" i="1"/>
  <c r="AT123" i="1"/>
  <c r="AT30" i="1"/>
  <c r="AT82" i="1"/>
  <c r="AT32" i="1"/>
  <c r="AT79" i="1"/>
  <c r="AT61" i="1"/>
  <c r="AT84" i="1"/>
  <c r="AT38" i="1"/>
  <c r="AT40" i="1"/>
  <c r="AT56" i="1"/>
  <c r="AT145" i="1"/>
  <c r="AT46" i="1"/>
  <c r="AT57" i="1"/>
  <c r="AT55" i="1"/>
  <c r="AT108" i="1"/>
  <c r="AT62" i="1"/>
  <c r="AT48" i="1"/>
  <c r="AT144" i="1"/>
  <c r="AT15" i="1"/>
  <c r="AT120" i="1"/>
  <c r="AT13" i="1"/>
  <c r="AT70" i="1"/>
  <c r="AT25" i="1"/>
  <c r="AT29" i="1"/>
  <c r="AT80" i="1"/>
  <c r="AT43" i="1"/>
  <c r="AT53" i="1"/>
  <c r="AT78" i="1"/>
  <c r="AT148" i="1"/>
  <c r="AT152" i="1"/>
  <c r="AT68" i="1"/>
  <c r="AT94" i="1"/>
  <c r="AT150" i="1"/>
  <c r="AT127" i="1"/>
  <c r="AT34" i="1"/>
  <c r="AT90" i="1"/>
  <c r="AT100" i="1"/>
  <c r="AT8" i="1"/>
  <c r="AT17" i="1"/>
  <c r="AT10" i="1"/>
  <c r="AT69" i="1"/>
  <c r="AT110" i="1"/>
  <c r="AT97" i="1"/>
  <c r="AT119" i="1"/>
  <c r="AT5" i="1"/>
  <c r="AT126" i="1"/>
  <c r="AT151" i="1"/>
  <c r="AT19" i="1"/>
  <c r="AT66" i="1"/>
  <c r="AT115" i="1"/>
  <c r="AT27" i="1"/>
  <c r="AT77" i="1"/>
  <c r="AT134" i="1"/>
  <c r="AT114" i="1"/>
  <c r="AT33" i="1"/>
  <c r="AT42" i="1"/>
  <c r="AT85" i="1"/>
  <c r="AT142" i="1"/>
  <c r="AT146" i="1"/>
  <c r="AT26" i="1"/>
  <c r="AT73" i="1"/>
  <c r="AT101" i="1"/>
  <c r="AT41" i="1"/>
  <c r="AT76" i="1"/>
  <c r="AT98" i="1"/>
  <c r="AT31" i="1"/>
  <c r="AT67" i="1"/>
  <c r="AT16" i="1"/>
  <c r="AT136" i="1"/>
  <c r="AT49" i="1"/>
  <c r="AT74" i="1"/>
  <c r="AT139" i="1"/>
  <c r="AT117" i="1"/>
  <c r="AT36" i="1"/>
  <c r="AT140" i="1"/>
  <c r="AT64" i="1"/>
  <c r="AT58" i="1"/>
  <c r="AU100" i="1"/>
  <c r="AU126" i="1"/>
  <c r="AT11" i="1"/>
  <c r="AT37" i="1"/>
  <c r="AT109" i="1"/>
  <c r="AT59" i="1"/>
  <c r="AT65" i="1"/>
  <c r="AT21" i="1"/>
  <c r="AT96" i="1"/>
  <c r="AT9" i="1"/>
  <c r="AT105" i="1"/>
  <c r="AT107" i="1"/>
  <c r="AT149" i="1"/>
  <c r="AT20" i="1"/>
  <c r="AT87" i="1"/>
  <c r="AT95" i="1"/>
  <c r="AT132" i="1"/>
  <c r="AT47" i="1"/>
  <c r="AT75" i="1"/>
  <c r="AT45" i="1"/>
  <c r="AT6" i="1"/>
  <c r="AT18" i="1"/>
  <c r="AT7" i="1"/>
  <c r="AT99" i="1"/>
  <c r="AT50" i="1"/>
  <c r="AT86" i="1"/>
  <c r="AT22" i="1"/>
  <c r="AT147" i="1"/>
  <c r="AT81" i="1"/>
  <c r="AT129" i="1"/>
  <c r="AT60" i="1"/>
  <c r="AT12" i="1"/>
  <c r="AT63" i="1"/>
  <c r="AT23" i="1"/>
  <c r="AT2" i="1"/>
  <c r="AT71" i="1"/>
  <c r="AT133" i="1"/>
  <c r="AT128" i="1"/>
  <c r="AT116" i="1"/>
  <c r="AT39" i="1"/>
  <c r="AT3" i="1"/>
  <c r="AT102" i="1"/>
  <c r="AT103" i="1"/>
  <c r="AT121" i="1"/>
  <c r="U154" i="1"/>
  <c r="Z154" i="1"/>
  <c r="T154" i="1"/>
  <c r="Y154" i="1"/>
  <c r="AV5" i="1" l="1"/>
  <c r="AV112" i="1"/>
  <c r="AV55" i="1"/>
  <c r="AV6" i="1"/>
  <c r="AV4" i="1"/>
  <c r="AV79" i="1"/>
  <c r="AV70" i="1"/>
  <c r="AV21" i="1"/>
  <c r="AV32" i="1"/>
  <c r="AV37" i="1"/>
  <c r="AV3" i="1"/>
  <c r="AV73" i="1"/>
  <c r="AV47" i="1"/>
  <c r="AV22" i="1"/>
  <c r="AV94" i="1"/>
  <c r="AV36" i="1"/>
  <c r="AV15" i="1"/>
  <c r="AV71" i="1"/>
  <c r="AV38" i="1"/>
  <c r="AV48" i="1"/>
  <c r="AV33" i="1"/>
  <c r="AV65" i="1"/>
  <c r="AV12" i="1"/>
  <c r="AV52" i="1"/>
  <c r="AV19" i="1"/>
  <c r="AV75" i="1"/>
  <c r="AV25" i="1"/>
  <c r="AV46" i="1"/>
  <c r="AV88" i="1"/>
  <c r="AV39" i="1"/>
  <c r="AV85" i="1"/>
  <c r="AV28" i="1"/>
  <c r="AV40" i="1"/>
  <c r="AV56" i="1"/>
  <c r="AV128" i="1"/>
  <c r="AV63" i="1"/>
  <c r="AV29" i="1"/>
  <c r="AV67" i="1"/>
  <c r="AV133" i="1"/>
  <c r="AV108" i="1"/>
  <c r="AV50" i="1"/>
  <c r="AV141" i="1"/>
  <c r="AV147" i="1"/>
  <c r="AV120" i="1"/>
  <c r="AV152" i="1"/>
  <c r="AV111" i="1"/>
  <c r="AV78" i="1"/>
  <c r="AV84" i="1"/>
  <c r="AV150" i="1"/>
  <c r="AV131" i="1"/>
  <c r="AV53" i="1"/>
  <c r="AV11" i="1"/>
  <c r="AV35" i="1"/>
  <c r="AV125" i="1"/>
  <c r="AV149" i="1"/>
  <c r="AV34" i="1"/>
  <c r="AV101" i="1"/>
  <c r="AV136" i="1"/>
  <c r="AV139" i="1"/>
  <c r="AV151" i="1"/>
  <c r="AV110" i="1"/>
  <c r="AV142" i="1"/>
  <c r="AV148" i="1"/>
  <c r="AV107" i="1"/>
  <c r="AV98" i="1"/>
  <c r="AQ150" i="1"/>
  <c r="AQ126" i="1"/>
  <c r="AQ19" i="1"/>
  <c r="AQ43" i="1"/>
  <c r="AQ7" i="1"/>
  <c r="AQ5" i="1"/>
  <c r="AQ124" i="1"/>
  <c r="AQ59" i="1"/>
  <c r="AQ66" i="1"/>
  <c r="AQ121" i="1"/>
  <c r="AQ14" i="1"/>
  <c r="AQ20" i="1"/>
  <c r="AQ24" i="1"/>
  <c r="AQ34" i="1"/>
  <c r="AQ49" i="1"/>
  <c r="AQ81" i="1"/>
  <c r="AQ80" i="1"/>
  <c r="AQ13" i="1"/>
  <c r="AQ15" i="1"/>
  <c r="AQ84" i="1"/>
  <c r="AQ116" i="1"/>
  <c r="AQ115" i="1"/>
  <c r="AQ71" i="1"/>
  <c r="AQ6" i="1"/>
  <c r="AQ3" i="1"/>
  <c r="AQ26" i="1"/>
  <c r="AQ129" i="1"/>
  <c r="AQ82" i="1"/>
  <c r="AQ72" i="1"/>
  <c r="AQ33" i="1"/>
  <c r="AQ50" i="1"/>
  <c r="AQ130" i="1"/>
  <c r="AQ25" i="1"/>
  <c r="AQ97" i="1"/>
  <c r="AQ63" i="1"/>
  <c r="AQ30" i="1"/>
  <c r="AQ86" i="1"/>
  <c r="AQ142" i="1"/>
  <c r="AQ133" i="1"/>
  <c r="AQ74" i="1"/>
  <c r="AQ98" i="1"/>
  <c r="AQ138" i="1"/>
  <c r="AQ65" i="1"/>
  <c r="AQ145" i="1"/>
  <c r="AQ87" i="1"/>
  <c r="AQ27" i="1"/>
  <c r="AQ51" i="1"/>
  <c r="AQ61" i="1"/>
  <c r="AQ100" i="1"/>
  <c r="AQ132" i="1"/>
  <c r="AQ67" i="1"/>
  <c r="AQ107" i="1"/>
  <c r="AQ106" i="1"/>
  <c r="AQ85" i="1"/>
  <c r="AQ149" i="1"/>
  <c r="AQ95" i="1"/>
  <c r="AQ111" i="1"/>
  <c r="AQ64" i="1"/>
  <c r="AQ88" i="1"/>
  <c r="AQ31" i="1"/>
  <c r="AQ70" i="1"/>
  <c r="AQ110" i="1"/>
  <c r="AQ45" i="1"/>
  <c r="AQ131" i="1"/>
  <c r="AQ125" i="1"/>
  <c r="AQ143" i="1"/>
  <c r="AQ118" i="1"/>
  <c r="AQ38" i="1"/>
  <c r="AQ148" i="1"/>
  <c r="AQ146" i="1"/>
  <c r="AQ22" i="1"/>
  <c r="AQ78" i="1"/>
  <c r="AQ134" i="1"/>
  <c r="AQ21" i="1"/>
  <c r="AQ37" i="1"/>
  <c r="AQ101" i="1"/>
  <c r="AQ102" i="1"/>
  <c r="AQ55" i="1"/>
  <c r="AQ103" i="1"/>
  <c r="AQ17" i="1"/>
  <c r="AQ8" i="1"/>
  <c r="AQ69" i="1"/>
  <c r="AQ144" i="1"/>
  <c r="AQ135" i="1"/>
  <c r="AS29" i="1"/>
  <c r="AS53" i="1"/>
  <c r="AS38" i="1"/>
  <c r="AS70" i="1"/>
  <c r="AS134" i="1"/>
  <c r="AS44" i="1"/>
  <c r="AS19" i="1"/>
  <c r="AS66" i="1"/>
  <c r="AS33" i="1"/>
  <c r="AS57" i="1"/>
  <c r="AS77" i="1"/>
  <c r="AS3" i="1"/>
  <c r="AS93" i="1"/>
  <c r="AS12" i="1"/>
  <c r="AS68" i="1"/>
  <c r="AS59" i="1"/>
  <c r="AS106" i="1"/>
  <c r="AS71" i="1"/>
  <c r="AS95" i="1"/>
  <c r="AS119" i="1"/>
  <c r="AS21" i="1"/>
  <c r="AS45" i="1"/>
  <c r="AS30" i="1"/>
  <c r="AS62" i="1"/>
  <c r="AS94" i="1"/>
  <c r="AS126" i="1"/>
  <c r="AS61" i="1"/>
  <c r="AS123" i="1"/>
  <c r="AS9" i="1"/>
  <c r="AS81" i="1"/>
  <c r="AS105" i="1"/>
  <c r="AS16" i="1"/>
  <c r="AS42" i="1"/>
  <c r="AS85" i="1"/>
  <c r="AS36" i="1"/>
  <c r="AS11" i="1"/>
  <c r="AS51" i="1"/>
  <c r="AS83" i="1"/>
  <c r="AS82" i="1"/>
  <c r="AS49" i="1"/>
  <c r="AS37" i="1"/>
  <c r="AS54" i="1"/>
  <c r="AS86" i="1"/>
  <c r="AS118" i="1"/>
  <c r="AS125" i="1"/>
  <c r="AS60" i="1"/>
  <c r="AS84" i="1"/>
  <c r="AS50" i="1"/>
  <c r="AS73" i="1"/>
  <c r="AS121" i="1"/>
  <c r="AS8" i="1"/>
  <c r="AS40" i="1"/>
  <c r="AS31" i="1"/>
  <c r="AS91" i="1"/>
  <c r="AS5" i="1"/>
  <c r="AS28" i="1"/>
  <c r="AS27" i="1"/>
  <c r="AS75" i="1"/>
  <c r="AS22" i="1"/>
  <c r="AS13" i="1"/>
  <c r="AS2" i="1"/>
  <c r="AS46" i="1"/>
  <c r="AS78" i="1"/>
  <c r="AS110" i="1"/>
  <c r="AS52" i="1"/>
  <c r="AS43" i="1"/>
  <c r="AS80" i="1"/>
  <c r="AS55" i="1"/>
  <c r="AS117" i="1"/>
  <c r="AS149" i="1"/>
  <c r="AS140" i="1"/>
  <c r="AS152" i="1"/>
  <c r="AS101" i="1"/>
  <c r="AS115" i="1"/>
  <c r="AS100" i="1"/>
  <c r="AS139" i="1"/>
  <c r="AS147" i="1"/>
  <c r="AS98" i="1"/>
  <c r="AS47" i="1"/>
  <c r="AS141" i="1"/>
  <c r="AS132" i="1"/>
  <c r="AS148" i="1"/>
  <c r="AS76" i="1"/>
  <c r="AS67" i="1"/>
  <c r="AS41" i="1"/>
  <c r="AS15" i="1"/>
  <c r="AS113" i="1"/>
  <c r="AS96" i="1"/>
  <c r="AS112" i="1"/>
  <c r="AS128" i="1"/>
  <c r="AS151" i="1"/>
  <c r="AS63" i="1"/>
  <c r="AS129" i="1"/>
  <c r="AS79" i="1"/>
  <c r="AS107" i="1"/>
  <c r="AS114" i="1"/>
  <c r="AS89" i="1"/>
  <c r="AS145" i="1"/>
  <c r="AS111" i="1"/>
  <c r="AS127" i="1"/>
  <c r="AS143" i="1"/>
  <c r="AS48" i="1"/>
  <c r="AS124" i="1"/>
  <c r="AS122" i="1"/>
  <c r="AS116" i="1"/>
  <c r="AS17" i="1"/>
  <c r="AS65" i="1"/>
  <c r="AS23" i="1"/>
  <c r="AS39" i="1"/>
  <c r="AS133" i="1"/>
  <c r="AS104" i="1"/>
  <c r="AS136" i="1"/>
  <c r="AS137" i="1"/>
  <c r="AS142" i="1"/>
  <c r="AS108" i="1"/>
  <c r="AS146" i="1"/>
  <c r="AS56" i="1"/>
  <c r="AS135" i="1"/>
  <c r="AW108" i="1"/>
  <c r="AW111" i="1"/>
  <c r="AW152" i="1"/>
  <c r="AW81" i="1"/>
  <c r="AW31" i="1"/>
  <c r="AW47" i="1"/>
  <c r="AW79" i="1"/>
  <c r="AW78" i="1"/>
  <c r="AW45" i="1"/>
  <c r="AW93" i="1"/>
  <c r="AW18" i="1"/>
  <c r="AW82" i="1"/>
  <c r="AW113" i="1"/>
  <c r="AW56" i="1"/>
  <c r="AW7" i="1"/>
  <c r="AW5" i="1"/>
  <c r="AW4" i="1"/>
  <c r="AW36" i="1"/>
  <c r="AW92" i="1"/>
  <c r="AW59" i="1"/>
  <c r="AW26" i="1"/>
  <c r="AW24" i="1"/>
  <c r="AW22" i="1"/>
  <c r="AW10" i="1"/>
  <c r="AW42" i="1"/>
  <c r="AW74" i="1"/>
  <c r="AW106" i="1"/>
  <c r="AW128" i="1"/>
  <c r="AW23" i="1"/>
  <c r="AW95" i="1"/>
  <c r="AW37" i="1"/>
  <c r="AW39" i="1"/>
  <c r="AW60" i="1"/>
  <c r="AW97" i="1"/>
  <c r="AW16" i="1"/>
  <c r="AW72" i="1"/>
  <c r="AW96" i="1"/>
  <c r="AW63" i="1"/>
  <c r="AW38" i="1"/>
  <c r="AW94" i="1"/>
  <c r="AW85" i="1"/>
  <c r="AW75" i="1"/>
  <c r="AW25" i="1"/>
  <c r="AW49" i="1"/>
  <c r="AW34" i="1"/>
  <c r="AW130" i="1"/>
  <c r="AW65" i="1"/>
  <c r="AW62" i="1"/>
  <c r="AW13" i="1"/>
  <c r="AW125" i="1"/>
  <c r="AW9" i="1"/>
  <c r="AW89" i="1"/>
  <c r="AW8" i="1"/>
  <c r="AW40" i="1"/>
  <c r="AW55" i="1"/>
  <c r="AW6" i="1"/>
  <c r="AW28" i="1"/>
  <c r="AW104" i="1"/>
  <c r="AW120" i="1"/>
  <c r="AW143" i="1"/>
  <c r="AW149" i="1"/>
  <c r="AW30" i="1"/>
  <c r="AW134" i="1"/>
  <c r="AW115" i="1"/>
  <c r="AW17" i="1"/>
  <c r="AW90" i="1"/>
  <c r="AW64" i="1"/>
  <c r="AW84" i="1"/>
  <c r="AW140" i="1"/>
  <c r="AW99" i="1"/>
  <c r="AW41" i="1"/>
  <c r="AW88" i="1"/>
  <c r="AW12" i="1"/>
  <c r="AW105" i="1"/>
  <c r="AW135" i="1"/>
  <c r="AW126" i="1"/>
  <c r="AW150" i="1"/>
  <c r="AW19" i="1"/>
  <c r="AW151" i="1"/>
  <c r="AW77" i="1"/>
  <c r="AW91" i="1"/>
  <c r="AW123" i="1"/>
  <c r="AW146" i="1"/>
  <c r="AW121" i="1"/>
  <c r="AW112" i="1"/>
  <c r="AW144" i="1"/>
  <c r="AW110" i="1"/>
  <c r="AW141" i="1"/>
  <c r="AW124" i="1"/>
  <c r="AW119" i="1"/>
  <c r="AW101" i="1"/>
  <c r="AW76" i="1"/>
  <c r="AW129" i="1"/>
  <c r="AW117" i="1"/>
  <c r="AW132" i="1"/>
  <c r="AW51" i="1"/>
  <c r="AW67" i="1"/>
  <c r="AW139" i="1"/>
  <c r="AW145" i="1"/>
  <c r="AW118" i="1"/>
  <c r="AW142" i="1"/>
  <c r="AW133" i="1"/>
  <c r="AW116" i="1"/>
  <c r="AW131" i="1"/>
  <c r="AW58" i="1"/>
  <c r="AW57" i="1"/>
  <c r="AW109" i="1"/>
  <c r="AW44" i="1"/>
  <c r="AW83" i="1"/>
  <c r="AW136" i="1"/>
  <c r="AW127" i="1"/>
  <c r="AW102" i="1"/>
  <c r="AW86" i="1"/>
  <c r="AW68" i="1"/>
  <c r="AW147" i="1"/>
  <c r="AW122" i="1"/>
  <c r="AR138" i="1"/>
  <c r="AR21" i="1"/>
  <c r="AR5" i="1"/>
  <c r="AR92" i="1"/>
  <c r="AR11" i="1"/>
  <c r="AR58" i="1"/>
  <c r="AR89" i="1"/>
  <c r="AR20" i="1"/>
  <c r="AR44" i="1"/>
  <c r="AR8" i="1"/>
  <c r="AR6" i="1"/>
  <c r="AR29" i="1"/>
  <c r="AR93" i="1"/>
  <c r="AR125" i="1"/>
  <c r="AR60" i="1"/>
  <c r="AR91" i="1"/>
  <c r="AR122" i="1"/>
  <c r="AR33" i="1"/>
  <c r="AR57" i="1"/>
  <c r="AR47" i="1"/>
  <c r="AR71" i="1"/>
  <c r="AR127" i="1"/>
  <c r="AR38" i="1"/>
  <c r="AR141" i="1"/>
  <c r="AR18" i="1"/>
  <c r="AR84" i="1"/>
  <c r="AR3" i="1"/>
  <c r="AR35" i="1"/>
  <c r="AR123" i="1"/>
  <c r="AR50" i="1"/>
  <c r="AR82" i="1"/>
  <c r="AR81" i="1"/>
  <c r="AR48" i="1"/>
  <c r="AR36" i="1"/>
  <c r="AR67" i="1"/>
  <c r="AR34" i="1"/>
  <c r="AR16" i="1"/>
  <c r="AR26" i="1"/>
  <c r="AR14" i="1"/>
  <c r="AR53" i="1"/>
  <c r="AR117" i="1"/>
  <c r="AR59" i="1"/>
  <c r="AR83" i="1"/>
  <c r="AR25" i="1"/>
  <c r="AR49" i="1"/>
  <c r="AR24" i="1"/>
  <c r="AR22" i="1"/>
  <c r="AR74" i="1"/>
  <c r="AR73" i="1"/>
  <c r="AR86" i="1"/>
  <c r="AR13" i="1"/>
  <c r="AR12" i="1"/>
  <c r="AR4" i="1"/>
  <c r="AR32" i="1"/>
  <c r="AR45" i="1"/>
  <c r="AR77" i="1"/>
  <c r="AR109" i="1"/>
  <c r="AR76" i="1"/>
  <c r="AR51" i="1"/>
  <c r="AR42" i="1"/>
  <c r="AR40" i="1"/>
  <c r="AR64" i="1"/>
  <c r="AR31" i="1"/>
  <c r="AR19" i="1"/>
  <c r="AR75" i="1"/>
  <c r="AR139" i="1"/>
  <c r="AR66" i="1"/>
  <c r="AR106" i="1"/>
  <c r="AR17" i="1"/>
  <c r="AR41" i="1"/>
  <c r="AR69" i="1"/>
  <c r="AR68" i="1"/>
  <c r="AR43" i="1"/>
  <c r="AR95" i="1"/>
  <c r="AR70" i="1"/>
  <c r="AR100" i="1"/>
  <c r="AR98" i="1"/>
  <c r="AR130" i="1"/>
  <c r="AR105" i="1"/>
  <c r="AR121" i="1"/>
  <c r="AR145" i="1"/>
  <c r="AR136" i="1"/>
  <c r="AR110" i="1"/>
  <c r="AR149" i="1"/>
  <c r="AR7" i="1"/>
  <c r="AR112" i="1"/>
  <c r="AR152" i="1"/>
  <c r="AR111" i="1"/>
  <c r="AR134" i="1"/>
  <c r="AR78" i="1"/>
  <c r="AR99" i="1"/>
  <c r="AR107" i="1"/>
  <c r="AR39" i="1"/>
  <c r="AR144" i="1"/>
  <c r="AR28" i="1"/>
  <c r="AR101" i="1"/>
  <c r="AR97" i="1"/>
  <c r="AR87" i="1"/>
  <c r="AR46" i="1"/>
  <c r="AR62" i="1"/>
  <c r="AR140" i="1"/>
  <c r="AR131" i="1"/>
  <c r="AR137" i="1"/>
  <c r="AR128" i="1"/>
  <c r="AR94" i="1"/>
  <c r="AR124" i="1"/>
  <c r="AR115" i="1"/>
  <c r="AR147" i="1"/>
  <c r="AR113" i="1"/>
  <c r="AR52" i="1"/>
  <c r="AR88" i="1"/>
  <c r="AR142" i="1"/>
  <c r="AR133" i="1"/>
  <c r="AR65" i="1"/>
  <c r="AR56" i="1"/>
  <c r="AR132" i="1"/>
  <c r="AR129" i="1"/>
  <c r="AR104" i="1"/>
  <c r="AR72" i="1"/>
  <c r="AR96" i="1"/>
  <c r="AR37" i="1"/>
  <c r="AR108" i="1"/>
  <c r="AR126" i="1"/>
  <c r="AR23" i="1"/>
  <c r="AR143" i="1"/>
  <c r="AR54" i="1"/>
  <c r="AR116" i="1"/>
  <c r="AR148" i="1"/>
  <c r="AR120" i="1"/>
  <c r="AR119" i="1"/>
  <c r="AF20" i="1"/>
  <c r="AE20" i="1"/>
  <c r="AS131" i="1"/>
  <c r="AS120" i="1"/>
  <c r="AS102" i="1"/>
  <c r="AS97" i="1"/>
  <c r="AS144" i="1"/>
  <c r="AS74" i="1"/>
  <c r="AS90" i="1"/>
  <c r="AS6" i="1"/>
  <c r="AS92" i="1"/>
  <c r="AS14" i="1"/>
  <c r="AS20" i="1"/>
  <c r="AS103" i="1"/>
  <c r="AS4" i="1"/>
  <c r="AS88" i="1"/>
  <c r="AS109" i="1"/>
  <c r="AS10" i="1"/>
  <c r="AS138" i="1"/>
  <c r="AS32" i="1"/>
  <c r="AS69" i="1"/>
  <c r="AS24" i="1"/>
  <c r="AS58" i="1"/>
  <c r="AS34" i="1"/>
  <c r="AS72" i="1"/>
  <c r="AS7" i="1"/>
  <c r="AS35" i="1"/>
  <c r="AS64" i="1"/>
  <c r="AS130" i="1"/>
  <c r="AS18" i="1"/>
  <c r="AS87" i="1"/>
  <c r="AS25" i="1"/>
  <c r="AS26" i="1"/>
  <c r="AS99" i="1"/>
  <c r="AS150" i="1"/>
  <c r="AU2" i="1"/>
  <c r="AM154" i="1"/>
  <c r="AQ62" i="1"/>
  <c r="AW98" i="1"/>
  <c r="AQ113" i="1"/>
  <c r="AQ119" i="1"/>
  <c r="AQ139" i="1"/>
  <c r="AR114" i="1"/>
  <c r="AQ140" i="1"/>
  <c r="AQ57" i="1"/>
  <c r="AQ77" i="1"/>
  <c r="AQ76" i="1"/>
  <c r="AV51" i="1"/>
  <c r="AV100" i="1"/>
  <c r="AV81" i="1"/>
  <c r="AV115" i="1"/>
  <c r="AV8" i="1"/>
  <c r="AQ60" i="1"/>
  <c r="AQ41" i="1"/>
  <c r="AQ10" i="1"/>
  <c r="AQ29" i="1"/>
  <c r="AQ42" i="1"/>
  <c r="AQ53" i="1"/>
  <c r="AQ104" i="1"/>
  <c r="AQ109" i="1"/>
  <c r="AQ141" i="1"/>
  <c r="AQ73" i="1"/>
  <c r="AQ147" i="1"/>
  <c r="AQ83" i="1"/>
  <c r="AR150" i="1"/>
  <c r="AW11" i="1"/>
  <c r="AQ12" i="1"/>
  <c r="AV122" i="1"/>
  <c r="AQ136" i="1"/>
  <c r="AQ36" i="1"/>
  <c r="AV72" i="1"/>
  <c r="AV87" i="1"/>
  <c r="AW27" i="1"/>
  <c r="AQ128" i="1"/>
  <c r="AV103" i="1"/>
  <c r="AV93" i="1"/>
  <c r="AV106" i="1"/>
  <c r="AV7" i="1"/>
  <c r="AV134" i="1"/>
  <c r="AV54" i="1"/>
  <c r="AV61" i="1"/>
  <c r="AV41" i="1"/>
  <c r="AV16" i="1"/>
  <c r="AV118" i="1"/>
  <c r="AV64" i="1"/>
  <c r="AV58" i="1"/>
  <c r="AV69" i="1"/>
  <c r="AV77" i="1"/>
  <c r="AV129" i="1"/>
  <c r="AV80" i="1"/>
  <c r="AR102" i="1"/>
  <c r="AR151" i="1"/>
  <c r="AV17" i="1"/>
  <c r="AV44" i="1"/>
  <c r="AV60" i="1"/>
  <c r="AW48" i="1"/>
  <c r="AW52" i="1"/>
  <c r="AQ92" i="1"/>
  <c r="AV66" i="1"/>
  <c r="AR80" i="1"/>
  <c r="AQ123" i="1"/>
  <c r="AV49" i="1"/>
  <c r="AQ152" i="1"/>
  <c r="AV30" i="1"/>
  <c r="AQ117" i="1"/>
  <c r="AV95" i="1"/>
  <c r="AQ137" i="1"/>
  <c r="AW50" i="1"/>
  <c r="AV14" i="1"/>
  <c r="AQ11" i="1"/>
  <c r="AQ54" i="1"/>
  <c r="AV124" i="1"/>
  <c r="AV140" i="1"/>
  <c r="AV59" i="1"/>
  <c r="AW148" i="1"/>
  <c r="AR55" i="1"/>
  <c r="AR61" i="1"/>
  <c r="AR90" i="1"/>
  <c r="AR79" i="1"/>
  <c r="AW53" i="1"/>
  <c r="AV121" i="1"/>
  <c r="AW69" i="1"/>
  <c r="AQ151" i="1"/>
  <c r="AW103" i="1"/>
  <c r="AV123" i="1"/>
  <c r="AQ108" i="1"/>
  <c r="AR146" i="1"/>
  <c r="AV26" i="1"/>
  <c r="AV43" i="1"/>
  <c r="AW20" i="1"/>
  <c r="AV97" i="1"/>
  <c r="AQ96" i="1"/>
  <c r="AV27" i="1"/>
  <c r="AV45" i="1"/>
  <c r="AR63" i="1"/>
  <c r="AR27" i="1"/>
  <c r="AW73" i="1"/>
  <c r="AW66" i="1"/>
  <c r="AW32" i="1"/>
  <c r="AW14" i="1"/>
  <c r="AW29" i="1"/>
  <c r="AW80" i="1"/>
  <c r="AW107" i="1"/>
  <c r="AW137" i="1"/>
  <c r="AV90" i="1"/>
  <c r="AQ23" i="1"/>
  <c r="AQ39" i="1"/>
  <c r="AR30" i="1"/>
  <c r="AQ58" i="1"/>
  <c r="AV68" i="1"/>
  <c r="AW100" i="1"/>
  <c r="AQ89" i="1"/>
  <c r="AR9" i="1"/>
  <c r="AV105" i="1"/>
  <c r="AV82" i="1"/>
  <c r="AV132" i="1"/>
  <c r="AV126" i="1"/>
  <c r="AQ35" i="1"/>
  <c r="AV62" i="1"/>
  <c r="AQ9" i="1"/>
  <c r="AQ32" i="1"/>
  <c r="AV83" i="1"/>
  <c r="AQ79" i="1"/>
  <c r="AW33" i="1"/>
  <c r="AW70" i="1"/>
  <c r="AQ28" i="1"/>
  <c r="AV24" i="1"/>
  <c r="AV13" i="1"/>
  <c r="AV31" i="1"/>
  <c r="AQ68" i="1"/>
  <c r="AQ40" i="1"/>
  <c r="AW87" i="1"/>
  <c r="AV143" i="1"/>
  <c r="AQ47" i="1"/>
  <c r="AQ120" i="1"/>
  <c r="AR103" i="1"/>
  <c r="AV109" i="1"/>
  <c r="AW35" i="1"/>
  <c r="AR118" i="1"/>
  <c r="AV104" i="1"/>
  <c r="AQ16" i="1"/>
  <c r="AV119" i="1"/>
  <c r="AQ105" i="1"/>
  <c r="AV138" i="1"/>
  <c r="AV144" i="1"/>
  <c r="AV42" i="1"/>
  <c r="AV135" i="1"/>
  <c r="AW54" i="1"/>
  <c r="AV127" i="1"/>
  <c r="AV130" i="1"/>
  <c r="AR15" i="1"/>
  <c r="AV113" i="1"/>
  <c r="AV9" i="1"/>
  <c r="AV89" i="1"/>
  <c r="AV20" i="1"/>
  <c r="AV57" i="1"/>
  <c r="AR135" i="1"/>
  <c r="AV116" i="1"/>
  <c r="AV99" i="1"/>
  <c r="AQ56" i="1"/>
  <c r="AR10" i="1"/>
  <c r="AV96" i="1"/>
  <c r="AV114" i="1"/>
  <c r="AQ4" i="1"/>
  <c r="AV10" i="1"/>
  <c r="AV102" i="1"/>
  <c r="AW43" i="1"/>
  <c r="AW138" i="1"/>
  <c r="AQ46" i="1"/>
  <c r="AV91" i="1"/>
  <c r="AQ91" i="1"/>
  <c r="AV86" i="1"/>
  <c r="AQ52" i="1"/>
  <c r="AV146" i="1"/>
  <c r="AQ99" i="1"/>
  <c r="AW114" i="1"/>
  <c r="AQ75" i="1"/>
  <c r="AW21" i="1"/>
  <c r="AQ90" i="1"/>
  <c r="AV76" i="1"/>
  <c r="AW46" i="1"/>
  <c r="AL154" i="1"/>
  <c r="AV92" i="1"/>
  <c r="AV23" i="1"/>
  <c r="AQ18" i="1"/>
  <c r="AQ44" i="1"/>
  <c r="AQ114" i="1"/>
  <c r="AQ127" i="1"/>
  <c r="AQ94" i="1"/>
  <c r="AV74" i="1"/>
  <c r="AV137" i="1"/>
  <c r="AV18" i="1"/>
  <c r="AV145" i="1"/>
  <c r="AV117" i="1"/>
  <c r="AQ122" i="1"/>
  <c r="AW3" i="1"/>
  <c r="AQ112" i="1"/>
  <c r="AW71" i="1"/>
  <c r="AR85" i="1"/>
  <c r="AQ48" i="1"/>
  <c r="AQ93" i="1"/>
  <c r="AW15" i="1"/>
  <c r="AW61" i="1"/>
  <c r="AF19" i="1" l="1"/>
  <c r="AE19" i="1"/>
  <c r="AF21" i="1"/>
  <c r="AE21" i="1"/>
  <c r="AE10" i="1"/>
  <c r="AF10" i="1"/>
  <c r="AG10" i="1"/>
  <c r="AG19" i="1" s="1"/>
  <c r="AC10" i="1"/>
  <c r="AD10" i="1"/>
  <c r="AK154" i="1"/>
  <c r="AC13" i="1"/>
  <c r="AD13" i="1"/>
  <c r="AG13" i="1"/>
  <c r="AG22" i="1" s="1"/>
  <c r="AG14" i="1"/>
  <c r="AG23" i="1" s="1"/>
  <c r="AD14" i="1"/>
  <c r="AC14" i="1"/>
  <c r="AW2" i="1"/>
  <c r="AG12" i="1"/>
  <c r="AG21" i="1" s="1"/>
  <c r="AQ2" i="1"/>
  <c r="AG8" i="1"/>
  <c r="AG17" i="1" s="1"/>
  <c r="AR2" i="1"/>
  <c r="AG9" i="1"/>
  <c r="AG18" i="1" s="1"/>
  <c r="AV2" i="1"/>
  <c r="AG11" i="1"/>
  <c r="AG20" i="1" s="1"/>
  <c r="AD11" i="1"/>
  <c r="AF12" i="1"/>
  <c r="AE8" i="1"/>
  <c r="AD12" i="1"/>
  <c r="AE12" i="1"/>
  <c r="AC12" i="1"/>
  <c r="AN154" i="1"/>
  <c r="AD9" i="1"/>
  <c r="AI154" i="1"/>
  <c r="AC9" i="1"/>
  <c r="AJ154" i="1"/>
  <c r="AC11" i="1"/>
  <c r="AD8" i="1"/>
  <c r="AO154" i="1"/>
  <c r="AC8" i="1"/>
  <c r="AF18" i="1" l="1"/>
  <c r="AE18" i="1"/>
  <c r="AF17" i="1"/>
  <c r="AE17" i="1"/>
  <c r="AF22" i="1"/>
  <c r="AE22" i="1"/>
  <c r="AF23" i="1"/>
  <c r="AE23" i="1"/>
  <c r="AE9" i="1"/>
  <c r="AF8" i="1"/>
  <c r="AF14" i="1"/>
  <c r="AE14" i="1"/>
  <c r="AE11" i="1"/>
  <c r="AE13" i="1"/>
  <c r="AF13" i="1"/>
  <c r="AF9" i="1"/>
  <c r="AF11" i="1"/>
</calcChain>
</file>

<file path=xl/sharedStrings.xml><?xml version="1.0" encoding="utf-8"?>
<sst xmlns="http://schemas.openxmlformats.org/spreadsheetml/2006/main" count="1002" uniqueCount="225">
  <si>
    <t>DivName</t>
  </si>
  <si>
    <t>Adelaide</t>
  </si>
  <si>
    <t>Aston</t>
  </si>
  <si>
    <t>Ballarat</t>
  </si>
  <si>
    <t>Banks</t>
  </si>
  <si>
    <t>Barker</t>
  </si>
  <si>
    <t>Barton</t>
  </si>
  <si>
    <t>Bass</t>
  </si>
  <si>
    <t>Bean</t>
  </si>
  <si>
    <t>Bendigo</t>
  </si>
  <si>
    <t>Bennelong</t>
  </si>
  <si>
    <t>Berowra</t>
  </si>
  <si>
    <t>Blair</t>
  </si>
  <si>
    <t>Blaxland</t>
  </si>
  <si>
    <t>Bonner</t>
  </si>
  <si>
    <t>Boothby</t>
  </si>
  <si>
    <t>Bowman</t>
  </si>
  <si>
    <t>Braddon</t>
  </si>
  <si>
    <t>Bradfield</t>
  </si>
  <si>
    <t>Brand</t>
  </si>
  <si>
    <t>Brisbane</t>
  </si>
  <si>
    <t>Bruce</t>
  </si>
  <si>
    <t>Burt</t>
  </si>
  <si>
    <t>Calare</t>
  </si>
  <si>
    <t>Calwell</t>
  </si>
  <si>
    <t>Canberra</t>
  </si>
  <si>
    <t>Canning</t>
  </si>
  <si>
    <t>Capricornia</t>
  </si>
  <si>
    <t>Casey</t>
  </si>
  <si>
    <t>Chifley</t>
  </si>
  <si>
    <t>Chisholm</t>
  </si>
  <si>
    <t>Clark</t>
  </si>
  <si>
    <t>Cook</t>
  </si>
  <si>
    <t>Cooper</t>
  </si>
  <si>
    <t>Corangamite</t>
  </si>
  <si>
    <t>Corio</t>
  </si>
  <si>
    <t>Cowan</t>
  </si>
  <si>
    <t>Cowper</t>
  </si>
  <si>
    <t>Cunningham</t>
  </si>
  <si>
    <t>Curtin</t>
  </si>
  <si>
    <t>Dawson</t>
  </si>
  <si>
    <t>Deakin</t>
  </si>
  <si>
    <t>Dickson</t>
  </si>
  <si>
    <t>Dobell</t>
  </si>
  <si>
    <t>Dunkley</t>
  </si>
  <si>
    <t>Durack</t>
  </si>
  <si>
    <t>Eden-Monaro</t>
  </si>
  <si>
    <t>Fadden</t>
  </si>
  <si>
    <t>Fairfax</t>
  </si>
  <si>
    <t>Farrer</t>
  </si>
  <si>
    <t>Fenner</t>
  </si>
  <si>
    <t>Fisher</t>
  </si>
  <si>
    <t>Flinders</t>
  </si>
  <si>
    <t>Flynn</t>
  </si>
  <si>
    <t>Forde</t>
  </si>
  <si>
    <t>Forrest</t>
  </si>
  <si>
    <t>Fowler</t>
  </si>
  <si>
    <t>Franklin</t>
  </si>
  <si>
    <t>Fraser</t>
  </si>
  <si>
    <t>Fremantle</t>
  </si>
  <si>
    <t>Gellibrand</t>
  </si>
  <si>
    <t>Gilmore</t>
  </si>
  <si>
    <t>Gippsland</t>
  </si>
  <si>
    <t>Goldstein</t>
  </si>
  <si>
    <t>Gorton</t>
  </si>
  <si>
    <t>Grayndler</t>
  </si>
  <si>
    <t>Greenway</t>
  </si>
  <si>
    <t>Grey</t>
  </si>
  <si>
    <t>Griffith</t>
  </si>
  <si>
    <t>Groom</t>
  </si>
  <si>
    <t>Hasluck</t>
  </si>
  <si>
    <t>Hawke</t>
  </si>
  <si>
    <t>Herbert</t>
  </si>
  <si>
    <t>Higgins</t>
  </si>
  <si>
    <t>Hindmarsh</t>
  </si>
  <si>
    <t>Hinkler</t>
  </si>
  <si>
    <t>Holt</t>
  </si>
  <si>
    <t>Hotham</t>
  </si>
  <si>
    <t>Hughes</t>
  </si>
  <si>
    <t>Hume</t>
  </si>
  <si>
    <t>Hunter</t>
  </si>
  <si>
    <t>Indi</t>
  </si>
  <si>
    <t>Isaacs</t>
  </si>
  <si>
    <t>Jagajaga</t>
  </si>
  <si>
    <t>Kennedy</t>
  </si>
  <si>
    <t>Kingsford Smith</t>
  </si>
  <si>
    <t>Kingston</t>
  </si>
  <si>
    <t>Kooyong</t>
  </si>
  <si>
    <t>La Trobe</t>
  </si>
  <si>
    <t>Lalor</t>
  </si>
  <si>
    <t>Leichhardt</t>
  </si>
  <si>
    <t>Lilley</t>
  </si>
  <si>
    <t>Lindsay</t>
  </si>
  <si>
    <t>Lingiari</t>
  </si>
  <si>
    <t>Longman</t>
  </si>
  <si>
    <t>Lyne</t>
  </si>
  <si>
    <t>Lyons</t>
  </si>
  <si>
    <t>Macarthur</t>
  </si>
  <si>
    <t>Mackellar</t>
  </si>
  <si>
    <t>Macnamara</t>
  </si>
  <si>
    <t>Macquarie</t>
  </si>
  <si>
    <t>Makin</t>
  </si>
  <si>
    <t>Mallee</t>
  </si>
  <si>
    <t>Maranoa</t>
  </si>
  <si>
    <t>Maribyrnong</t>
  </si>
  <si>
    <t>Mayo</t>
  </si>
  <si>
    <t>McEwen</t>
  </si>
  <si>
    <t>McMahon</t>
  </si>
  <si>
    <t>McPherson</t>
  </si>
  <si>
    <t>Melbourne</t>
  </si>
  <si>
    <t>Menzies</t>
  </si>
  <si>
    <t>Mitchell</t>
  </si>
  <si>
    <t>Monash</t>
  </si>
  <si>
    <t>Moncrieff</t>
  </si>
  <si>
    <t>Moore</t>
  </si>
  <si>
    <t>Moreton</t>
  </si>
  <si>
    <t>New England</t>
  </si>
  <si>
    <t>Newcastle</t>
  </si>
  <si>
    <t>Nicholls</t>
  </si>
  <si>
    <t>North Sydney</t>
  </si>
  <si>
    <t>O'Connor</t>
  </si>
  <si>
    <t>Oxley</t>
  </si>
  <si>
    <t>Page</t>
  </si>
  <si>
    <t>Parkes</t>
  </si>
  <si>
    <t>Parramatta</t>
  </si>
  <si>
    <t>Paterson</t>
  </si>
  <si>
    <t>Pearce</t>
  </si>
  <si>
    <t>Perth</t>
  </si>
  <si>
    <t>Petrie</t>
  </si>
  <si>
    <t>Rankin</t>
  </si>
  <si>
    <t>Reid</t>
  </si>
  <si>
    <t>Richmond</t>
  </si>
  <si>
    <t>Riverina</t>
  </si>
  <si>
    <t>Robertson</t>
  </si>
  <si>
    <t>Ryan</t>
  </si>
  <si>
    <t>Scullin</t>
  </si>
  <si>
    <t>Shortland</t>
  </si>
  <si>
    <t>Solomon</t>
  </si>
  <si>
    <t>Spence</t>
  </si>
  <si>
    <t>Sturt</t>
  </si>
  <si>
    <t>Swan</t>
  </si>
  <si>
    <t>Sydney</t>
  </si>
  <si>
    <t>Tangney</t>
  </si>
  <si>
    <t>Wannon</t>
  </si>
  <si>
    <t>Warringah</t>
  </si>
  <si>
    <t>Watson</t>
  </si>
  <si>
    <t>Wentworth</t>
  </si>
  <si>
    <t>Werriwa</t>
  </si>
  <si>
    <t>Whitlam</t>
  </si>
  <si>
    <t>Wide Bay</t>
  </si>
  <si>
    <t>Wills</t>
  </si>
  <si>
    <t>Wright</t>
  </si>
  <si>
    <t>Federal</t>
  </si>
  <si>
    <t>Lean2016</t>
  </si>
  <si>
    <t>Lean2019</t>
  </si>
  <si>
    <t>ALP</t>
  </si>
  <si>
    <t>LNC</t>
  </si>
  <si>
    <t>OTH</t>
  </si>
  <si>
    <t>GRN</t>
  </si>
  <si>
    <t>Inc2016</t>
  </si>
  <si>
    <t>Inc2019</t>
  </si>
  <si>
    <t>IncAdjLean2016</t>
  </si>
  <si>
    <t>IncAdjLean2019</t>
  </si>
  <si>
    <t>LeanShift</t>
  </si>
  <si>
    <t>Boomerang</t>
  </si>
  <si>
    <t>Reversion</t>
  </si>
  <si>
    <t>NoChange</t>
  </si>
  <si>
    <t>Acceleration</t>
  </si>
  <si>
    <t>Inc2022</t>
  </si>
  <si>
    <t>National2pp</t>
  </si>
  <si>
    <t>Uniform</t>
  </si>
  <si>
    <t>Probabilistic</t>
  </si>
  <si>
    <t>Scenario</t>
  </si>
  <si>
    <t>LargeShiftLimiter</t>
  </si>
  <si>
    <t>VoteTotal</t>
  </si>
  <si>
    <t>Median</t>
  </si>
  <si>
    <t>PartialReversion</t>
  </si>
  <si>
    <t>PartialRealign</t>
  </si>
  <si>
    <t>ContinuedRealign</t>
  </si>
  <si>
    <t>Age00_19</t>
  </si>
  <si>
    <t>Age20_24</t>
  </si>
  <si>
    <t>Age25_34</t>
  </si>
  <si>
    <t>Age35_44</t>
  </si>
  <si>
    <t>Age45_54</t>
  </si>
  <si>
    <t>Age55_64</t>
  </si>
  <si>
    <t>Age65plus</t>
  </si>
  <si>
    <t>EnglishOnly</t>
  </si>
  <si>
    <t>ParentSingle</t>
  </si>
  <si>
    <t>ParentDouble</t>
  </si>
  <si>
    <t>HighestEduc_NoTertiary</t>
  </si>
  <si>
    <t>HighestEduc_DiplCert</t>
  </si>
  <si>
    <t>HighestEduc_Bach</t>
  </si>
  <si>
    <t>HighestEduc_PGrad</t>
  </si>
  <si>
    <t>Indigenous</t>
  </si>
  <si>
    <t>InternetAccess</t>
  </si>
  <si>
    <t>Industry_Distributive</t>
  </si>
  <si>
    <t>Industry_Extractive</t>
  </si>
  <si>
    <t>Industry_Finance</t>
  </si>
  <si>
    <t>Industry_InfoProf</t>
  </si>
  <si>
    <t>Industry_SocialServ</t>
  </si>
  <si>
    <t>Industry_Transformative</t>
  </si>
  <si>
    <t>Occup_Admin</t>
  </si>
  <si>
    <t>Occup_Laborer</t>
  </si>
  <si>
    <t>Occup_MachOp</t>
  </si>
  <si>
    <t>Occup_Manager</t>
  </si>
  <si>
    <t>Occup_Professional</t>
  </si>
  <si>
    <t>Occup_Sales</t>
  </si>
  <si>
    <t>Occup_Service</t>
  </si>
  <si>
    <t>Occup_Tradesperson</t>
  </si>
  <si>
    <t>Relig_Catholic</t>
  </si>
  <si>
    <t>Relig_Christianity</t>
  </si>
  <si>
    <t>Relig_Buddhism</t>
  </si>
  <si>
    <t>Relig_Islam</t>
  </si>
  <si>
    <t>Relig_Judaism</t>
  </si>
  <si>
    <t>Relig_Other</t>
  </si>
  <si>
    <t>Relig_NoReligion</t>
  </si>
  <si>
    <t>Tenure_Mortgage</t>
  </si>
  <si>
    <t>Tenure_Owned</t>
  </si>
  <si>
    <t>Tenure_PublicHousing</t>
  </si>
  <si>
    <t>Tenure_Renting</t>
  </si>
  <si>
    <t>Unemployed</t>
  </si>
  <si>
    <t>MedianHouseholdIncome</t>
  </si>
  <si>
    <t>RetrLeanShift</t>
  </si>
  <si>
    <t>EstLeanShift</t>
  </si>
  <si>
    <t>For copying purposes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</si>
</sst>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Lato"/>
      <family val="2"/>
    </font>
    <font>
      <sz val="10"/>
      <color theme="1"/>
      <name val="Lato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060D0"/>
      <color rgb="FFE01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Election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04038"/>
      </a:accent1>
      <a:accent2>
        <a:srgbClr val="4880E0"/>
      </a:accent2>
      <a:accent3>
        <a:srgbClr val="FF9000"/>
      </a:accent3>
      <a:accent4>
        <a:srgbClr val="886028"/>
      </a:accent4>
      <a:accent5>
        <a:srgbClr val="F0D008"/>
      </a:accent5>
      <a:accent6>
        <a:srgbClr val="88C840"/>
      </a:accent6>
      <a:hlink>
        <a:srgbClr val="0563C1"/>
      </a:hlink>
      <a:folHlink>
        <a:srgbClr val="954F72"/>
      </a:folHlink>
    </a:clrScheme>
    <a:fontScheme name="Modern">
      <a:majorFont>
        <a:latin typeface="Lato Light"/>
        <a:ea typeface="Microsoft JhengHei UI Light"/>
        <a:cs typeface=""/>
      </a:majorFont>
      <a:minorFont>
        <a:latin typeface="Lato"/>
        <a:ea typeface="Microsoft JhengHei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A2C1B-0205-4B61-800A-B0585A7F808F}">
  <dimension ref="A1:AW154"/>
  <sheetViews>
    <sheetView tabSelected="1" workbookViewId="0">
      <pane xSplit="1" topLeftCell="T1" activePane="topRight" state="frozen"/>
      <selection pane="topRight" activeCell="AE2" sqref="AE2:AG2"/>
    </sheetView>
  </sheetViews>
  <sheetFormatPr defaultColWidth="10.5859375" defaultRowHeight="16.149999999999999" x14ac:dyDescent="0.55000000000000004"/>
  <cols>
    <col min="1" max="1" width="20.5859375" style="1" customWidth="1"/>
    <col min="2" max="2" width="10.5859375" style="1" customWidth="1"/>
    <col min="3" max="12" width="10.5859375" style="1"/>
    <col min="13" max="14" width="15.5859375" style="1" customWidth="1"/>
    <col min="15" max="16" width="10.5859375" style="1"/>
    <col min="17" max="17" width="13.05859375" style="2" customWidth="1"/>
    <col min="18" max="18" width="10.5859375" style="2"/>
    <col min="19" max="19" width="10.5859375" style="1"/>
    <col min="20" max="26" width="13.05859375" style="1" customWidth="1"/>
    <col min="27" max="27" width="10.5859375" style="1"/>
    <col min="28" max="28" width="13.05859375" style="1" customWidth="1"/>
    <col min="29" max="34" width="10.5859375" style="1"/>
    <col min="35" max="41" width="13.05859375" style="1" customWidth="1"/>
    <col min="42" max="42" width="10.5859375" style="1"/>
    <col min="43" max="49" width="13.05859375" style="1" customWidth="1"/>
    <col min="50" max="16384" width="10.5859375" style="1"/>
  </cols>
  <sheetData>
    <row r="1" spans="1:49" x14ac:dyDescent="0.55000000000000004">
      <c r="A1" s="1" t="s">
        <v>0</v>
      </c>
      <c r="B1" s="1" t="s">
        <v>174</v>
      </c>
      <c r="C1" s="1">
        <v>2016</v>
      </c>
      <c r="D1" s="1">
        <v>2019</v>
      </c>
      <c r="F1" s="1" t="s">
        <v>159</v>
      </c>
      <c r="G1" s="1" t="s">
        <v>160</v>
      </c>
      <c r="H1" s="1" t="s">
        <v>168</v>
      </c>
      <c r="J1" s="1" t="s">
        <v>153</v>
      </c>
      <c r="K1" s="1" t="s">
        <v>154</v>
      </c>
      <c r="M1" s="1" t="s">
        <v>161</v>
      </c>
      <c r="N1" s="1" t="s">
        <v>162</v>
      </c>
      <c r="P1" s="1" t="s">
        <v>163</v>
      </c>
      <c r="Q1" s="2" t="s">
        <v>222</v>
      </c>
      <c r="R1" s="2" t="s">
        <v>223</v>
      </c>
      <c r="T1" s="1" t="s">
        <v>164</v>
      </c>
      <c r="U1" s="1" t="s">
        <v>165</v>
      </c>
      <c r="V1" s="1" t="s">
        <v>176</v>
      </c>
      <c r="W1" s="1" t="s">
        <v>166</v>
      </c>
      <c r="X1" s="1" t="s">
        <v>177</v>
      </c>
      <c r="Y1" s="5" t="s">
        <v>178</v>
      </c>
      <c r="Z1" s="1" t="s">
        <v>167</v>
      </c>
      <c r="AE1" s="4"/>
      <c r="AF1" s="4"/>
      <c r="AG1" s="4"/>
      <c r="AI1" s="1" t="s">
        <v>164</v>
      </c>
      <c r="AJ1" s="1" t="s">
        <v>165</v>
      </c>
      <c r="AK1" s="1" t="s">
        <v>176</v>
      </c>
      <c r="AL1" s="1" t="s">
        <v>166</v>
      </c>
      <c r="AM1" s="1" t="s">
        <v>177</v>
      </c>
      <c r="AN1" s="5" t="s">
        <v>178</v>
      </c>
      <c r="AO1" s="1" t="s">
        <v>167</v>
      </c>
      <c r="AQ1" s="1" t="s">
        <v>164</v>
      </c>
      <c r="AR1" s="1" t="s">
        <v>165</v>
      </c>
      <c r="AS1" s="1" t="s">
        <v>176</v>
      </c>
      <c r="AT1" s="1" t="s">
        <v>166</v>
      </c>
      <c r="AU1" s="1" t="s">
        <v>177</v>
      </c>
      <c r="AV1" s="5" t="s">
        <v>178</v>
      </c>
      <c r="AW1" s="1" t="s">
        <v>167</v>
      </c>
    </row>
    <row r="2" spans="1:49" x14ac:dyDescent="0.55000000000000004">
      <c r="A2" s="1" t="s">
        <v>1</v>
      </c>
      <c r="B2" s="1">
        <v>107181</v>
      </c>
      <c r="C2" s="1">
        <v>0.4168</v>
      </c>
      <c r="D2" s="1">
        <v>0.41820000000000002</v>
      </c>
      <c r="F2" s="1" t="s">
        <v>155</v>
      </c>
      <c r="H2" s="1" t="s">
        <v>155</v>
      </c>
      <c r="J2" s="1">
        <f t="shared" ref="J2:J33" si="0">ROUND(C2-C$154,4)</f>
        <v>-8.6800000000000002E-2</v>
      </c>
      <c r="K2" s="1">
        <f t="shared" ref="K2:K33" si="1">ROUND(D2-D$154,4)</f>
        <v>-9.7100000000000006E-2</v>
      </c>
      <c r="M2" s="1">
        <f>ROUND(J2+IF(F2="ALP",0.01,IF(F2="LNC",-0.01,0)),4)</f>
        <v>-7.6799999999999993E-2</v>
      </c>
      <c r="N2" s="1">
        <f t="shared" ref="N2" si="2">ROUND(K2+IF(G2="ALP",0.01,IF(G2="LNC",-0.01,0)),4)</f>
        <v>-9.7100000000000006E-2</v>
      </c>
      <c r="P2" s="1">
        <f>ROUND(N2-M2,4)</f>
        <v>-2.0299999999999999E-2</v>
      </c>
      <c r="Q2" s="2">
        <v>-1.5599999999999999E-2</v>
      </c>
      <c r="R2" s="2">
        <f>ROUND((2*Q2+P2)/3,4)</f>
        <v>-1.72E-2</v>
      </c>
      <c r="T2" s="1">
        <f>IF($R2=0,ROUND($N2,4),ROUND($N2-(IF($AE$3,MIN(ABS(2*$R2),0.1/(1+EXP(-42.5*(ABS(2*$R2))))-0.05),ABS(2*$R2))*$R2/ABS($R2)),4))</f>
        <v>-6.59E-2</v>
      </c>
      <c r="U2" s="6">
        <f>IF($R2=0,ROUND($N2,4),ROUND($N2-(IF($AE$3,MIN(ABS($R2),0.1/(1+EXP(-42.5*(ABS($R2))))-0.05),ABS($R2))*$R2/ABS($R2)),4))</f>
        <v>-7.9899999999999999E-2</v>
      </c>
      <c r="V2" s="6">
        <f>IF($R2=0,ROUND($N2,4),ROUND($N2-(IF($AE$3,MIN(ABS($R2/2),0.1/(1+EXP(-42.5*(ABS($R2/2))))-0.05),ABS($R2/2))*$R2/ABS($R2)),4))</f>
        <v>-8.8499999999999995E-2</v>
      </c>
      <c r="W2" s="1">
        <f>ROUND($N2,4)</f>
        <v>-9.7100000000000006E-2</v>
      </c>
      <c r="X2" s="1">
        <f>IF($R2=0,ROUND($N2,4),ROUND($N2+(IF($AE$3,MIN(ABS($R2/2),0.1/(1+EXP(-42.5*(ABS($R2/2))))-0.05),ABS($R2/2))*$R2/ABS($R2)),4))</f>
        <v>-0.1057</v>
      </c>
      <c r="Y2" s="1">
        <f>IF($R2=0,ROUND($N2,4),ROUND($N2+(IF($AE$3,MIN(ABS($R2),0.1/(1+EXP(-42.5*(ABS($R2))))-0.05),ABS($R2))*$R2/ABS($R2)),4))</f>
        <v>-0.1143</v>
      </c>
      <c r="Z2" s="1">
        <f>IF($R2=0,ROUND($N2,4),ROUND($N2+(IF($AE$3,MIN(ABS(2*$R2),0.1/(1+EXP(-42.5*(ABS(2*$R2))))-0.05),ABS(2*$R2))*$R2/ABS($R2)),4))</f>
        <v>-0.1283</v>
      </c>
      <c r="AB2" s="10" t="s">
        <v>169</v>
      </c>
      <c r="AC2" s="10"/>
      <c r="AD2" s="10"/>
      <c r="AE2" s="10">
        <v>0.5</v>
      </c>
      <c r="AF2" s="10"/>
      <c r="AG2" s="10"/>
      <c r="AH2" s="3"/>
      <c r="AI2" s="1">
        <f>ROUND($AE$2+T2+IF($H2="ALP",-0.01,IF($H2="LNC",0.01,0))-(T$154+0.0003),4)</f>
        <v>0.42859999999999998</v>
      </c>
      <c r="AJ2" s="7">
        <f t="shared" ref="AJ2:AJ65" si="3">ROUND($AE$2+U2+IF($H2="ALP",-0.01,IF($H2="LNC",0.01,0))-(U$154+0.0003),4)</f>
        <v>0.41299999999999998</v>
      </c>
      <c r="AK2" s="7">
        <f t="shared" ref="AK2:AK65" si="4">ROUND($AE$2+V2+IF($H2="ALP",-0.01,IF($H2="LNC",0.01,0))-(V$154+0.0003),4)</f>
        <v>0.40300000000000002</v>
      </c>
      <c r="AL2" s="7">
        <f t="shared" ref="AL2:AL65" si="5">ROUND($AE$2+W2+IF($H2="ALP",-0.01,IF($H2="LNC",0.01,0))-(W$154+0.0003),4)</f>
        <v>0.39279999999999998</v>
      </c>
      <c r="AM2" s="7">
        <f t="shared" ref="AM2:AM65" si="6">ROUND($AE$2+X2+IF($H2="ALP",-0.01,IF($H2="LNC",0.01,0))-(X$154+0.0003),4)</f>
        <v>0.3826</v>
      </c>
      <c r="AN2" s="7">
        <f t="shared" ref="AN2:AN65" si="7">ROUND($AE$2+Y2+IF($H2="ALP",-0.01,IF($H2="LNC",0.01,0))-(Y$154+0.0003),4)</f>
        <v>0.37269999999999998</v>
      </c>
      <c r="AO2" s="7">
        <f t="shared" ref="AO2:AO65" si="8">ROUND($AE$2+Z2+IF($H2="ALP",-0.01,IF($H2="LNC",0.01,0))-(Z$154+0.0003),4)</f>
        <v>0.35699999999999998</v>
      </c>
      <c r="AQ2" s="1">
        <f>ROUND(_xlfn.NORM.DIST(AI2,0.5,0.035,TRUE),5)</f>
        <v>2.068E-2</v>
      </c>
      <c r="AR2" s="1">
        <f t="shared" ref="AR2:AU65" si="9">ROUND(_xlfn.NORM.DIST(AJ2,0.5,0.035,TRUE),5)</f>
        <v>6.4599999999999996E-3</v>
      </c>
      <c r="AS2" s="1">
        <f t="shared" si="9"/>
        <v>2.7899999999999999E-3</v>
      </c>
      <c r="AT2" s="1">
        <f t="shared" ref="AT2:AT65" si="10">ROUND(_xlfn.NORM.DIST(AL2,0.5,0.035,TRUE),5)</f>
        <v>1.1000000000000001E-3</v>
      </c>
      <c r="AU2" s="1">
        <f t="shared" si="9"/>
        <v>4.0000000000000002E-4</v>
      </c>
      <c r="AV2" s="1">
        <f t="shared" ref="AV2:AV65" si="11">ROUND(_xlfn.NORM.DIST(AN2,0.5,0.035,TRUE),5)</f>
        <v>1.3999999999999999E-4</v>
      </c>
      <c r="AW2" s="1">
        <f t="shared" ref="AW2:AW65" si="12">ROUND(_xlfn.NORM.DIST(AO2,0.5,0.035,TRUE),5)</f>
        <v>2.0000000000000002E-5</v>
      </c>
    </row>
    <row r="3" spans="1:49" x14ac:dyDescent="0.55000000000000004">
      <c r="A3" s="1" t="s">
        <v>2</v>
      </c>
      <c r="B3" s="1">
        <v>100090</v>
      </c>
      <c r="C3" s="1">
        <v>0.57410000000000005</v>
      </c>
      <c r="D3" s="1">
        <v>0.60129999999999995</v>
      </c>
      <c r="F3" s="1" t="s">
        <v>156</v>
      </c>
      <c r="G3" s="1" t="s">
        <v>156</v>
      </c>
      <c r="H3" s="1" t="s">
        <v>156</v>
      </c>
      <c r="J3" s="1">
        <f t="shared" si="0"/>
        <v>7.0499999999999993E-2</v>
      </c>
      <c r="K3" s="1">
        <f t="shared" si="1"/>
        <v>8.5999999999999993E-2</v>
      </c>
      <c r="M3" s="1">
        <f t="shared" ref="M3:M66" si="13">ROUND(J3+IF(F3="ALP",0.01,IF(F3="LNC",-0.01,0)),4)</f>
        <v>6.0499999999999998E-2</v>
      </c>
      <c r="N3" s="1">
        <f t="shared" ref="N3:N66" si="14">ROUND(K3+IF(G3="ALP",0.01,IF(G3="LNC",-0.01,0)),4)</f>
        <v>7.5999999999999998E-2</v>
      </c>
      <c r="P3" s="1">
        <f t="shared" ref="P3:P66" si="15">ROUND(N3-M3,4)</f>
        <v>1.55E-2</v>
      </c>
      <c r="Q3" s="2">
        <v>4.0000000000000002E-4</v>
      </c>
      <c r="R3" s="2">
        <f t="shared" ref="R3:R66" si="16">ROUND((2*Q3+P3)/3,4)</f>
        <v>5.4000000000000003E-3</v>
      </c>
      <c r="T3" s="6">
        <f t="shared" ref="T3:T66" si="17">IF($R3=0,ROUND($N3,4),ROUND($N3-(IF($AE$3,MIN(ABS(2*$R3),0.1/(1+EXP(-42.5*(ABS(2*$R3))))-0.05),ABS(2*$R3))*$R3/ABS($R3)),4))</f>
        <v>6.5199999999999994E-2</v>
      </c>
      <c r="U3" s="6">
        <f t="shared" ref="U3:U66" si="18">IF($R3=0,ROUND($N3,4),ROUND($N3-(IF($AE$3,MIN(ABS($R3),0.1/(1+EXP(-42.5*(ABS($R3))))-0.05),ABS($R3))*$R3/ABS($R3)),4))</f>
        <v>7.0599999999999996E-2</v>
      </c>
      <c r="V3" s="6">
        <f t="shared" ref="V3:V66" si="19">IF($R3=0,ROUND($N3,4),ROUND($N3-(IF($AE$3,MIN(ABS($R3/2),0.1/(1+EXP(-42.5*(ABS($R3/2))))-0.05),ABS($R3/2))*$R3/ABS($R3)),4))</f>
        <v>7.3300000000000004E-2</v>
      </c>
      <c r="W3" s="6">
        <f t="shared" ref="W3:W66" si="20">ROUND($N3,4)</f>
        <v>7.5999999999999998E-2</v>
      </c>
      <c r="X3" s="6">
        <f t="shared" ref="X3:X66" si="21">IF($R3=0,ROUND($N3,4),ROUND($N3+(IF($AE$3,MIN(ABS($R3/2),0.1/(1+EXP(-42.5*(ABS($R3/2))))-0.05),ABS($R3/2))*$R3/ABS($R3)),4))</f>
        <v>7.8700000000000006E-2</v>
      </c>
      <c r="Y3" s="6">
        <f t="shared" ref="Y3:Y66" si="22">IF($R3=0,ROUND($N3,4),ROUND($N3+(IF($AE$3,MIN(ABS($R3),0.1/(1+EXP(-42.5*(ABS($R3))))-0.05),ABS($R3))*$R3/ABS($R3)),4))</f>
        <v>8.14E-2</v>
      </c>
      <c r="Z3" s="6">
        <f t="shared" ref="Z3:Z66" si="23">IF($R3=0,ROUND($N3,4),ROUND($N3+(IF($AE$3,MIN(ABS(2*$R3),0.1/(1+EXP(-42.5*(ABS(2*$R3))))-0.05),ABS(2*$R3))*$R3/ABS($R3)),4))</f>
        <v>8.6800000000000002E-2</v>
      </c>
      <c r="AB3" s="8" t="s">
        <v>173</v>
      </c>
      <c r="AC3" s="8"/>
      <c r="AD3" s="9"/>
      <c r="AE3" s="11" t="b">
        <v>1</v>
      </c>
      <c r="AF3" s="10"/>
      <c r="AG3" s="10"/>
      <c r="AI3" s="7">
        <f t="shared" ref="AI3:AI66" si="24">ROUND($AE$2+T3+IF($H3="ALP",-0.01,IF($H3="LNC",0.01,0))-(T$154+0.0003),4)</f>
        <v>0.57969999999999999</v>
      </c>
      <c r="AJ3" s="7">
        <f t="shared" si="3"/>
        <v>0.58350000000000002</v>
      </c>
      <c r="AK3" s="7">
        <f t="shared" si="4"/>
        <v>0.58479999999999999</v>
      </c>
      <c r="AL3" s="7">
        <f t="shared" si="5"/>
        <v>0.58589999999999998</v>
      </c>
      <c r="AM3" s="7">
        <f t="shared" si="6"/>
        <v>0.58699999999999997</v>
      </c>
      <c r="AN3" s="7">
        <f t="shared" si="7"/>
        <v>0.58840000000000003</v>
      </c>
      <c r="AO3" s="7">
        <f t="shared" si="8"/>
        <v>0.59209999999999996</v>
      </c>
      <c r="AQ3" s="1">
        <f t="shared" ref="AQ3:AQ66" si="25">ROUND(_xlfn.NORM.DIST(AI3,0.5,0.035,TRUE),5)</f>
        <v>0.98860999999999999</v>
      </c>
      <c r="AR3" s="1">
        <f t="shared" si="9"/>
        <v>0.99148000000000003</v>
      </c>
      <c r="AS3" s="1">
        <f t="shared" si="9"/>
        <v>0.99229999999999996</v>
      </c>
      <c r="AT3" s="1">
        <f t="shared" si="10"/>
        <v>0.99294000000000004</v>
      </c>
      <c r="AU3" s="1">
        <f t="shared" si="9"/>
        <v>0.99353999999999998</v>
      </c>
      <c r="AV3" s="1">
        <f t="shared" si="11"/>
        <v>0.99422999999999995</v>
      </c>
      <c r="AW3" s="1">
        <f t="shared" si="12"/>
        <v>0.99575000000000002</v>
      </c>
    </row>
    <row r="4" spans="1:49" x14ac:dyDescent="0.55000000000000004">
      <c r="A4" s="1" t="s">
        <v>3</v>
      </c>
      <c r="B4" s="1">
        <v>94376.1</v>
      </c>
      <c r="C4" s="1">
        <v>0.43380000000000002</v>
      </c>
      <c r="D4" s="1">
        <v>0.39739999999999998</v>
      </c>
      <c r="F4" s="1" t="s">
        <v>155</v>
      </c>
      <c r="G4" s="1" t="s">
        <v>155</v>
      </c>
      <c r="H4" s="1" t="s">
        <v>155</v>
      </c>
      <c r="J4" s="1">
        <f t="shared" si="0"/>
        <v>-6.9800000000000001E-2</v>
      </c>
      <c r="K4" s="1">
        <f t="shared" si="1"/>
        <v>-0.1179</v>
      </c>
      <c r="M4" s="1">
        <f t="shared" si="13"/>
        <v>-5.9799999999999999E-2</v>
      </c>
      <c r="N4" s="1">
        <f t="shared" si="14"/>
        <v>-0.1079</v>
      </c>
      <c r="P4" s="1">
        <f t="shared" si="15"/>
        <v>-4.8099999999999997E-2</v>
      </c>
      <c r="Q4" s="2">
        <v>-2.9700000000000001E-2</v>
      </c>
      <c r="R4" s="2">
        <f t="shared" si="16"/>
        <v>-3.5799999999999998E-2</v>
      </c>
      <c r="T4" s="6">
        <f t="shared" si="17"/>
        <v>-6.25E-2</v>
      </c>
      <c r="U4" s="6">
        <f t="shared" si="18"/>
        <v>-7.5800000000000006E-2</v>
      </c>
      <c r="V4" s="6">
        <f t="shared" si="19"/>
        <v>-0.09</v>
      </c>
      <c r="W4" s="6">
        <f t="shared" si="20"/>
        <v>-0.1079</v>
      </c>
      <c r="X4" s="6">
        <f t="shared" si="21"/>
        <v>-0.1258</v>
      </c>
      <c r="Y4" s="6">
        <f t="shared" si="22"/>
        <v>-0.14000000000000001</v>
      </c>
      <c r="Z4" s="6">
        <f t="shared" si="23"/>
        <v>-0.15329999999999999</v>
      </c>
      <c r="AI4" s="7">
        <f t="shared" si="24"/>
        <v>0.432</v>
      </c>
      <c r="AJ4" s="7">
        <f t="shared" si="3"/>
        <v>0.41710000000000003</v>
      </c>
      <c r="AK4" s="7">
        <f t="shared" si="4"/>
        <v>0.40150000000000002</v>
      </c>
      <c r="AL4" s="7">
        <f t="shared" si="5"/>
        <v>0.38200000000000001</v>
      </c>
      <c r="AM4" s="7">
        <f t="shared" si="6"/>
        <v>0.36249999999999999</v>
      </c>
      <c r="AN4" s="7">
        <f t="shared" si="7"/>
        <v>0.34699999999999998</v>
      </c>
      <c r="AO4" s="7">
        <f t="shared" si="8"/>
        <v>0.33200000000000002</v>
      </c>
      <c r="AQ4" s="1">
        <f t="shared" si="25"/>
        <v>2.6020000000000001E-2</v>
      </c>
      <c r="AR4" s="1">
        <f t="shared" si="9"/>
        <v>8.9300000000000004E-3</v>
      </c>
      <c r="AS4" s="1">
        <f t="shared" si="9"/>
        <v>2.4399999999999999E-3</v>
      </c>
      <c r="AT4" s="1">
        <f t="shared" si="10"/>
        <v>3.6999999999999999E-4</v>
      </c>
      <c r="AU4" s="1">
        <f t="shared" si="9"/>
        <v>4.0000000000000003E-5</v>
      </c>
      <c r="AV4" s="1">
        <f t="shared" si="11"/>
        <v>1.0000000000000001E-5</v>
      </c>
      <c r="AW4" s="1">
        <f t="shared" si="12"/>
        <v>0</v>
      </c>
    </row>
    <row r="5" spans="1:49" x14ac:dyDescent="0.55000000000000004">
      <c r="A5" s="1" t="s">
        <v>4</v>
      </c>
      <c r="B5" s="1">
        <v>91730</v>
      </c>
      <c r="C5" s="1">
        <v>0.51449999999999996</v>
      </c>
      <c r="D5" s="1">
        <v>0.56259999999999999</v>
      </c>
      <c r="F5" s="1" t="s">
        <v>156</v>
      </c>
      <c r="G5" s="1" t="s">
        <v>156</v>
      </c>
      <c r="H5" s="1" t="s">
        <v>156</v>
      </c>
      <c r="J5" s="1">
        <f t="shared" si="0"/>
        <v>1.09E-2</v>
      </c>
      <c r="K5" s="1">
        <f t="shared" si="1"/>
        <v>4.7300000000000002E-2</v>
      </c>
      <c r="M5" s="1">
        <f t="shared" si="13"/>
        <v>8.9999999999999998E-4</v>
      </c>
      <c r="N5" s="1">
        <f t="shared" si="14"/>
        <v>3.73E-2</v>
      </c>
      <c r="P5" s="1">
        <f t="shared" si="15"/>
        <v>3.6400000000000002E-2</v>
      </c>
      <c r="Q5" s="2">
        <v>2.9399999999999999E-2</v>
      </c>
      <c r="R5" s="2">
        <f t="shared" si="16"/>
        <v>3.1699999999999999E-2</v>
      </c>
      <c r="T5" s="6">
        <f t="shared" si="17"/>
        <v>-6.4000000000000003E-3</v>
      </c>
      <c r="U5" s="6">
        <f t="shared" si="18"/>
        <v>7.9000000000000008E-3</v>
      </c>
      <c r="V5" s="6">
        <f t="shared" si="19"/>
        <v>2.1499999999999998E-2</v>
      </c>
      <c r="W5" s="6">
        <f t="shared" si="20"/>
        <v>3.73E-2</v>
      </c>
      <c r="X5" s="6">
        <f t="shared" si="21"/>
        <v>5.3199999999999997E-2</v>
      </c>
      <c r="Y5" s="6">
        <f t="shared" si="22"/>
        <v>6.6699999999999995E-2</v>
      </c>
      <c r="Z5" s="6">
        <f t="shared" si="23"/>
        <v>8.1000000000000003E-2</v>
      </c>
      <c r="AI5" s="7">
        <f t="shared" si="24"/>
        <v>0.5081</v>
      </c>
      <c r="AJ5" s="7">
        <f t="shared" si="3"/>
        <v>0.52080000000000004</v>
      </c>
      <c r="AK5" s="7">
        <f t="shared" si="4"/>
        <v>0.53300000000000003</v>
      </c>
      <c r="AL5" s="7">
        <f t="shared" si="5"/>
        <v>0.54720000000000002</v>
      </c>
      <c r="AM5" s="7">
        <f t="shared" si="6"/>
        <v>0.5615</v>
      </c>
      <c r="AN5" s="7">
        <f t="shared" si="7"/>
        <v>0.57369999999999999</v>
      </c>
      <c r="AO5" s="7">
        <f t="shared" si="8"/>
        <v>0.58630000000000004</v>
      </c>
      <c r="AQ5" s="1">
        <f t="shared" si="25"/>
        <v>0.59150999999999998</v>
      </c>
      <c r="AR5" s="1">
        <f t="shared" si="9"/>
        <v>0.72384000000000004</v>
      </c>
      <c r="AS5" s="1">
        <f t="shared" si="9"/>
        <v>0.82711999999999997</v>
      </c>
      <c r="AT5" s="1">
        <f t="shared" si="10"/>
        <v>0.91125999999999996</v>
      </c>
      <c r="AU5" s="1">
        <f t="shared" si="9"/>
        <v>0.96055000000000001</v>
      </c>
      <c r="AV5" s="1">
        <f t="shared" si="11"/>
        <v>0.98238999999999999</v>
      </c>
      <c r="AW5" s="1">
        <f t="shared" si="12"/>
        <v>0.99316000000000004</v>
      </c>
    </row>
    <row r="6" spans="1:49" x14ac:dyDescent="0.55000000000000004">
      <c r="A6" s="1" t="s">
        <v>5</v>
      </c>
      <c r="B6" s="1">
        <v>105666</v>
      </c>
      <c r="C6" s="1">
        <v>0.63870000000000005</v>
      </c>
      <c r="D6" s="1">
        <v>0.68940000000000001</v>
      </c>
      <c r="F6" s="1" t="s">
        <v>156</v>
      </c>
      <c r="G6" s="1" t="s">
        <v>156</v>
      </c>
      <c r="H6" s="1" t="s">
        <v>156</v>
      </c>
      <c r="J6" s="1">
        <f t="shared" si="0"/>
        <v>0.1351</v>
      </c>
      <c r="K6" s="1">
        <f t="shared" si="1"/>
        <v>0.1741</v>
      </c>
      <c r="M6" s="1">
        <f t="shared" si="13"/>
        <v>0.12509999999999999</v>
      </c>
      <c r="N6" s="1">
        <f t="shared" si="14"/>
        <v>0.1641</v>
      </c>
      <c r="P6" s="1">
        <f t="shared" si="15"/>
        <v>3.9E-2</v>
      </c>
      <c r="Q6" s="2">
        <v>2.0899999999999998E-2</v>
      </c>
      <c r="R6" s="2">
        <f t="shared" si="16"/>
        <v>2.69E-2</v>
      </c>
      <c r="T6" s="6">
        <f t="shared" si="17"/>
        <v>0.12330000000000001</v>
      </c>
      <c r="U6" s="6">
        <f t="shared" si="18"/>
        <v>0.13830000000000001</v>
      </c>
      <c r="V6" s="6">
        <f t="shared" si="19"/>
        <v>0.1507</v>
      </c>
      <c r="W6" s="6">
        <f t="shared" si="20"/>
        <v>0.1641</v>
      </c>
      <c r="X6" s="6">
        <f t="shared" si="21"/>
        <v>0.17760000000000001</v>
      </c>
      <c r="Y6" s="6">
        <f t="shared" si="22"/>
        <v>0.18990000000000001</v>
      </c>
      <c r="Z6" s="6">
        <f t="shared" si="23"/>
        <v>0.2049</v>
      </c>
      <c r="AB6" s="8" t="s">
        <v>172</v>
      </c>
      <c r="AC6" s="8" t="s">
        <v>170</v>
      </c>
      <c r="AD6" s="8"/>
      <c r="AE6" s="8" t="s">
        <v>171</v>
      </c>
      <c r="AF6" s="8"/>
      <c r="AG6" s="8" t="s">
        <v>175</v>
      </c>
      <c r="AI6" s="7">
        <f t="shared" si="24"/>
        <v>0.63780000000000003</v>
      </c>
      <c r="AJ6" s="7">
        <f t="shared" si="3"/>
        <v>0.6512</v>
      </c>
      <c r="AK6" s="7">
        <f t="shared" si="4"/>
        <v>0.66220000000000001</v>
      </c>
      <c r="AL6" s="7">
        <f t="shared" si="5"/>
        <v>0.67400000000000004</v>
      </c>
      <c r="AM6" s="7">
        <f t="shared" si="6"/>
        <v>0.68589999999999995</v>
      </c>
      <c r="AN6" s="7">
        <f t="shared" si="7"/>
        <v>0.69689999999999996</v>
      </c>
      <c r="AO6" s="7">
        <f t="shared" si="8"/>
        <v>0.71020000000000005</v>
      </c>
      <c r="AQ6" s="1">
        <f t="shared" si="25"/>
        <v>0.99995999999999996</v>
      </c>
      <c r="AR6" s="1">
        <f t="shared" si="9"/>
        <v>0.99999000000000005</v>
      </c>
      <c r="AS6" s="1">
        <f t="shared" si="9"/>
        <v>1</v>
      </c>
      <c r="AT6" s="1">
        <f t="shared" si="10"/>
        <v>1</v>
      </c>
      <c r="AU6" s="1">
        <f t="shared" si="9"/>
        <v>1</v>
      </c>
      <c r="AV6" s="1">
        <f t="shared" si="11"/>
        <v>1</v>
      </c>
      <c r="AW6" s="1">
        <f t="shared" si="12"/>
        <v>1</v>
      </c>
    </row>
    <row r="7" spans="1:49" x14ac:dyDescent="0.55000000000000004">
      <c r="A7" s="1" t="s">
        <v>6</v>
      </c>
      <c r="B7" s="1">
        <v>89907</v>
      </c>
      <c r="C7" s="1">
        <v>0.41699999999999998</v>
      </c>
      <c r="D7" s="1">
        <v>0.40589999999999998</v>
      </c>
      <c r="F7" s="1" t="s">
        <v>156</v>
      </c>
      <c r="G7" s="1" t="s">
        <v>155</v>
      </c>
      <c r="H7" s="1" t="s">
        <v>155</v>
      </c>
      <c r="J7" s="1">
        <f t="shared" si="0"/>
        <v>-8.6599999999999996E-2</v>
      </c>
      <c r="K7" s="1">
        <f t="shared" si="1"/>
        <v>-0.1094</v>
      </c>
      <c r="M7" s="1">
        <f t="shared" si="13"/>
        <v>-9.6600000000000005E-2</v>
      </c>
      <c r="N7" s="1">
        <f t="shared" si="14"/>
        <v>-9.9400000000000002E-2</v>
      </c>
      <c r="P7" s="1">
        <f t="shared" si="15"/>
        <v>-2.8E-3</v>
      </c>
      <c r="Q7" s="2">
        <v>1.61E-2</v>
      </c>
      <c r="R7" s="2">
        <f t="shared" si="16"/>
        <v>9.7999999999999997E-3</v>
      </c>
      <c r="T7" s="6">
        <f t="shared" si="17"/>
        <v>-0.11899999999999999</v>
      </c>
      <c r="U7" s="6">
        <f t="shared" si="18"/>
        <v>-0.10920000000000001</v>
      </c>
      <c r="V7" s="6">
        <f t="shared" si="19"/>
        <v>-0.1043</v>
      </c>
      <c r="W7" s="6">
        <f t="shared" si="20"/>
        <v>-9.9400000000000002E-2</v>
      </c>
      <c r="X7" s="6">
        <f t="shared" si="21"/>
        <v>-9.4500000000000001E-2</v>
      </c>
      <c r="Y7" s="6">
        <f t="shared" si="22"/>
        <v>-8.9599999999999999E-2</v>
      </c>
      <c r="Z7" s="6">
        <f t="shared" si="23"/>
        <v>-7.9799999999999996E-2</v>
      </c>
      <c r="AB7" s="8"/>
      <c r="AC7" s="1" t="s">
        <v>155</v>
      </c>
      <c r="AD7" s="1" t="s">
        <v>156</v>
      </c>
      <c r="AE7" s="1" t="s">
        <v>155</v>
      </c>
      <c r="AF7" s="1" t="s">
        <v>156</v>
      </c>
      <c r="AG7" s="8"/>
      <c r="AI7" s="7">
        <f t="shared" si="24"/>
        <v>0.3755</v>
      </c>
      <c r="AJ7" s="7">
        <f t="shared" si="3"/>
        <v>0.38369999999999999</v>
      </c>
      <c r="AK7" s="7">
        <f t="shared" si="4"/>
        <v>0.38719999999999999</v>
      </c>
      <c r="AL7" s="7">
        <f t="shared" si="5"/>
        <v>0.39050000000000001</v>
      </c>
      <c r="AM7" s="7">
        <f t="shared" si="6"/>
        <v>0.39379999999999998</v>
      </c>
      <c r="AN7" s="7">
        <f t="shared" si="7"/>
        <v>0.39739999999999998</v>
      </c>
      <c r="AO7" s="7">
        <f t="shared" si="8"/>
        <v>0.40550000000000003</v>
      </c>
      <c r="AQ7" s="1">
        <f t="shared" si="25"/>
        <v>1.9000000000000001E-4</v>
      </c>
      <c r="AR7" s="1">
        <f t="shared" si="9"/>
        <v>4.4999999999999999E-4</v>
      </c>
      <c r="AS7" s="1">
        <f t="shared" si="9"/>
        <v>6.3000000000000003E-4</v>
      </c>
      <c r="AT7" s="1">
        <f t="shared" si="10"/>
        <v>8.8000000000000003E-4</v>
      </c>
      <c r="AU7" s="1">
        <f t="shared" si="9"/>
        <v>1.2099999999999999E-3</v>
      </c>
      <c r="AV7" s="1">
        <f t="shared" si="11"/>
        <v>1.6900000000000001E-3</v>
      </c>
      <c r="AW7" s="1">
        <f t="shared" si="12"/>
        <v>3.47E-3</v>
      </c>
    </row>
    <row r="8" spans="1:49" x14ac:dyDescent="0.55000000000000004">
      <c r="A8" s="1" t="s">
        <v>7</v>
      </c>
      <c r="B8" s="1">
        <v>68733</v>
      </c>
      <c r="C8" s="1">
        <v>0.44579999999999997</v>
      </c>
      <c r="D8" s="1">
        <v>0.50409999999999999</v>
      </c>
      <c r="F8" s="1" t="s">
        <v>156</v>
      </c>
      <c r="G8" s="1" t="s">
        <v>155</v>
      </c>
      <c r="H8" s="1" t="s">
        <v>156</v>
      </c>
      <c r="J8" s="1">
        <f t="shared" si="0"/>
        <v>-5.7799999999999997E-2</v>
      </c>
      <c r="K8" s="1">
        <f t="shared" si="1"/>
        <v>-1.12E-2</v>
      </c>
      <c r="M8" s="1">
        <f t="shared" si="13"/>
        <v>-6.7799999999999999E-2</v>
      </c>
      <c r="N8" s="1">
        <f t="shared" si="14"/>
        <v>-1.1999999999999999E-3</v>
      </c>
      <c r="P8" s="1">
        <f t="shared" si="15"/>
        <v>6.6600000000000006E-2</v>
      </c>
      <c r="Q8" s="2">
        <v>1.0800000000000001E-2</v>
      </c>
      <c r="R8" s="2">
        <f t="shared" si="16"/>
        <v>2.9399999999999999E-2</v>
      </c>
      <c r="T8" s="6">
        <f t="shared" si="17"/>
        <v>-4.36E-2</v>
      </c>
      <c r="U8" s="6">
        <f t="shared" si="18"/>
        <v>-2.8899999999999999E-2</v>
      </c>
      <c r="V8" s="6">
        <f t="shared" si="19"/>
        <v>-1.5900000000000001E-2</v>
      </c>
      <c r="W8" s="6">
        <f t="shared" si="20"/>
        <v>-1.1999999999999999E-3</v>
      </c>
      <c r="X8" s="6">
        <f t="shared" si="21"/>
        <v>1.35E-2</v>
      </c>
      <c r="Y8" s="6">
        <f t="shared" si="22"/>
        <v>2.6499999999999999E-2</v>
      </c>
      <c r="Z8" s="6">
        <f t="shared" si="23"/>
        <v>4.1200000000000001E-2</v>
      </c>
      <c r="AB8" s="1" t="s">
        <v>164</v>
      </c>
      <c r="AC8" s="1">
        <f t="shared" ref="AC8:AC14" ca="1" si="26">COUNTIFS(OFFSET($AH$2:$AH$152,0,ROW()-7,151,1),"&lt;"&amp;0.5,$H$2:$H$152,"&lt;&gt;GRN",$H$2:$H$152,"&lt;&gt;OTH")</f>
        <v>73</v>
      </c>
      <c r="AD8" s="1">
        <f t="shared" ref="AD8:AD14" ca="1" si="27">COUNTIFS(OFFSET($AH$2:$AH$152,0,ROW()-7,151,1),"&gt;"&amp;0.5,$H$2:$H$152,"&lt;&gt;GRN",$H$2:$H$152,"&lt;&gt;OTH")</f>
        <v>72</v>
      </c>
      <c r="AE8" s="1">
        <f t="shared" ref="AE8:AE14" ca="1" si="28">ROUND(COUNTIFS($H$2:$H$152,"&lt;&gt;GRN",$H$2:$H$152,"&lt;&gt;OTH")-SUMIFS(OFFSET($AP$2:$AP$152,0,ROW()-7,151,1),$H$2:$H$152,"&lt;&gt;GRN",$H$2:$H$152,"&lt;&gt;OTH"),1)</f>
        <v>72.5</v>
      </c>
      <c r="AF8" s="1">
        <f t="shared" ref="AF8:AF14" ca="1" si="29">ROUND(SUMIFS(OFFSET($AP$2:$AP$152,0,ROW()-7,151,1),$H$2:$H$152,"&lt;&gt;GRN",$H$2:$H$152,"&lt;&gt;OTH"),1)</f>
        <v>72.5</v>
      </c>
      <c r="AG8" s="1">
        <f ca="1">MEDIAN(OFFSET($AH$2:$AH$152,0,ROW()-7,151,1))</f>
        <v>0.50219999999999998</v>
      </c>
      <c r="AI8" s="7">
        <f t="shared" si="24"/>
        <v>0.47089999999999999</v>
      </c>
      <c r="AJ8" s="7">
        <f t="shared" si="3"/>
        <v>0.48399999999999999</v>
      </c>
      <c r="AK8" s="7">
        <f t="shared" si="4"/>
        <v>0.49559999999999998</v>
      </c>
      <c r="AL8" s="7">
        <f t="shared" si="5"/>
        <v>0.50870000000000004</v>
      </c>
      <c r="AM8" s="7">
        <f t="shared" si="6"/>
        <v>0.52180000000000004</v>
      </c>
      <c r="AN8" s="7">
        <f t="shared" si="7"/>
        <v>0.53349999999999997</v>
      </c>
      <c r="AO8" s="7">
        <f t="shared" si="8"/>
        <v>0.54649999999999999</v>
      </c>
      <c r="AQ8" s="1">
        <f t="shared" si="25"/>
        <v>0.20286999999999999</v>
      </c>
      <c r="AR8" s="1">
        <f t="shared" si="9"/>
        <v>0.32378000000000001</v>
      </c>
      <c r="AS8" s="1">
        <f t="shared" si="9"/>
        <v>0.44997999999999999</v>
      </c>
      <c r="AT8" s="1">
        <f t="shared" si="10"/>
        <v>0.59814999999999996</v>
      </c>
      <c r="AU8" s="1">
        <f t="shared" si="9"/>
        <v>0.73331000000000002</v>
      </c>
      <c r="AV8" s="1">
        <f t="shared" si="11"/>
        <v>0.83074999999999999</v>
      </c>
      <c r="AW8" s="1">
        <f t="shared" si="12"/>
        <v>0.90800999999999998</v>
      </c>
    </row>
    <row r="9" spans="1:49" x14ac:dyDescent="0.55000000000000004">
      <c r="A9" s="1" t="s">
        <v>8</v>
      </c>
      <c r="B9" s="1">
        <v>92939</v>
      </c>
      <c r="C9" s="1">
        <v>0.41120000000000001</v>
      </c>
      <c r="D9" s="1">
        <v>0.42480000000000001</v>
      </c>
      <c r="F9" s="1" t="s">
        <v>155</v>
      </c>
      <c r="G9" s="1" t="s">
        <v>155</v>
      </c>
      <c r="H9" s="1" t="s">
        <v>155</v>
      </c>
      <c r="J9" s="1">
        <f t="shared" si="0"/>
        <v>-9.2399999999999996E-2</v>
      </c>
      <c r="K9" s="1">
        <f t="shared" si="1"/>
        <v>-9.0499999999999997E-2</v>
      </c>
      <c r="M9" s="1">
        <f t="shared" si="13"/>
        <v>-8.2400000000000001E-2</v>
      </c>
      <c r="N9" s="1">
        <f t="shared" si="14"/>
        <v>-8.0500000000000002E-2</v>
      </c>
      <c r="P9" s="1">
        <f t="shared" si="15"/>
        <v>1.9E-3</v>
      </c>
      <c r="Q9" s="2">
        <v>-4.7000000000000002E-3</v>
      </c>
      <c r="R9" s="2">
        <f t="shared" si="16"/>
        <v>-2.5000000000000001E-3</v>
      </c>
      <c r="T9" s="6">
        <f t="shared" si="17"/>
        <v>-7.5499999999999998E-2</v>
      </c>
      <c r="U9" s="6">
        <f t="shared" si="18"/>
        <v>-7.8E-2</v>
      </c>
      <c r="V9" s="6">
        <f t="shared" si="19"/>
        <v>-7.9299999999999995E-2</v>
      </c>
      <c r="W9" s="6">
        <f t="shared" si="20"/>
        <v>-8.0500000000000002E-2</v>
      </c>
      <c r="X9" s="6">
        <f t="shared" si="21"/>
        <v>-8.1799999999999998E-2</v>
      </c>
      <c r="Y9" s="6">
        <f t="shared" si="22"/>
        <v>-8.3000000000000004E-2</v>
      </c>
      <c r="Z9" s="6">
        <f t="shared" si="23"/>
        <v>-8.5500000000000007E-2</v>
      </c>
      <c r="AB9" s="1" t="s">
        <v>165</v>
      </c>
      <c r="AC9" s="1">
        <f t="shared" ca="1" si="26"/>
        <v>70</v>
      </c>
      <c r="AD9" s="1">
        <f t="shared" ca="1" si="27"/>
        <v>75</v>
      </c>
      <c r="AE9" s="1">
        <f t="shared" ca="1" si="28"/>
        <v>72.400000000000006</v>
      </c>
      <c r="AF9" s="1">
        <f t="shared" ca="1" si="29"/>
        <v>72.599999999999994</v>
      </c>
      <c r="AG9" s="1">
        <f t="shared" ref="AG9:AG14" ca="1" si="30">MEDIAN(OFFSET($AH$2:$AH$152,0,ROW()-7,151,1))</f>
        <v>0.51149999999999995</v>
      </c>
      <c r="AI9" s="7">
        <f t="shared" si="24"/>
        <v>0.41899999999999998</v>
      </c>
      <c r="AJ9" s="7">
        <f t="shared" si="3"/>
        <v>0.41489999999999999</v>
      </c>
      <c r="AK9" s="7">
        <f t="shared" si="4"/>
        <v>0.41220000000000001</v>
      </c>
      <c r="AL9" s="7">
        <f t="shared" si="5"/>
        <v>0.40939999999999999</v>
      </c>
      <c r="AM9" s="7">
        <f t="shared" si="6"/>
        <v>0.40649999999999997</v>
      </c>
      <c r="AN9" s="7">
        <f t="shared" si="7"/>
        <v>0.40400000000000003</v>
      </c>
      <c r="AO9" s="7">
        <f t="shared" si="8"/>
        <v>0.39979999999999999</v>
      </c>
      <c r="AQ9" s="1">
        <f t="shared" si="25"/>
        <v>1.0330000000000001E-2</v>
      </c>
      <c r="AR9" s="1">
        <f t="shared" si="9"/>
        <v>7.5199999999999998E-3</v>
      </c>
      <c r="AS9" s="1">
        <f t="shared" si="9"/>
        <v>6.0600000000000003E-3</v>
      </c>
      <c r="AT9" s="1">
        <f t="shared" si="10"/>
        <v>4.8199999999999996E-3</v>
      </c>
      <c r="AU9" s="1">
        <f t="shared" si="9"/>
        <v>3.7799999999999999E-3</v>
      </c>
      <c r="AV9" s="1">
        <f t="shared" si="11"/>
        <v>3.0500000000000002E-3</v>
      </c>
      <c r="AW9" s="1">
        <f t="shared" si="12"/>
        <v>2.0999999999999999E-3</v>
      </c>
    </row>
    <row r="10" spans="1:49" x14ac:dyDescent="0.55000000000000004">
      <c r="A10" s="1" t="s">
        <v>9</v>
      </c>
      <c r="B10" s="1">
        <v>96707.4</v>
      </c>
      <c r="C10" s="1">
        <v>0.46160000000000001</v>
      </c>
      <c r="D10" s="1">
        <v>0.41149999999999998</v>
      </c>
      <c r="F10" s="1" t="s">
        <v>155</v>
      </c>
      <c r="G10" s="1" t="s">
        <v>155</v>
      </c>
      <c r="H10" s="1" t="s">
        <v>155</v>
      </c>
      <c r="J10" s="1">
        <f t="shared" si="0"/>
        <v>-4.2000000000000003E-2</v>
      </c>
      <c r="K10" s="1">
        <f t="shared" si="1"/>
        <v>-0.1038</v>
      </c>
      <c r="M10" s="1">
        <f t="shared" si="13"/>
        <v>-3.2000000000000001E-2</v>
      </c>
      <c r="N10" s="1">
        <f t="shared" si="14"/>
        <v>-9.3799999999999994E-2</v>
      </c>
      <c r="P10" s="1">
        <f t="shared" si="15"/>
        <v>-6.1800000000000001E-2</v>
      </c>
      <c r="Q10" s="2">
        <v>-1.8700000000000001E-2</v>
      </c>
      <c r="R10" s="2">
        <f t="shared" si="16"/>
        <v>-3.3099999999999997E-2</v>
      </c>
      <c r="T10" s="6">
        <f t="shared" si="17"/>
        <v>-4.9500000000000002E-2</v>
      </c>
      <c r="U10" s="6">
        <f t="shared" si="18"/>
        <v>-6.3500000000000001E-2</v>
      </c>
      <c r="V10" s="6">
        <f t="shared" si="19"/>
        <v>-7.7299999999999994E-2</v>
      </c>
      <c r="W10" s="6">
        <f t="shared" si="20"/>
        <v>-9.3799999999999994E-2</v>
      </c>
      <c r="X10" s="6">
        <f t="shared" si="21"/>
        <v>-0.1104</v>
      </c>
      <c r="Y10" s="6">
        <f t="shared" si="22"/>
        <v>-0.1241</v>
      </c>
      <c r="Z10" s="6">
        <f t="shared" si="23"/>
        <v>-0.1381</v>
      </c>
      <c r="AB10" s="1" t="s">
        <v>176</v>
      </c>
      <c r="AC10" s="1">
        <f t="shared" ca="1" si="26"/>
        <v>70</v>
      </c>
      <c r="AD10" s="1">
        <f t="shared" ca="1" si="27"/>
        <v>75</v>
      </c>
      <c r="AE10" s="1">
        <f t="shared" ca="1" si="28"/>
        <v>72</v>
      </c>
      <c r="AF10" s="1">
        <f t="shared" ca="1" si="29"/>
        <v>73</v>
      </c>
      <c r="AG10" s="1">
        <f t="shared" ca="1" si="30"/>
        <v>0.51700000000000002</v>
      </c>
      <c r="AI10" s="7">
        <f t="shared" si="24"/>
        <v>0.44500000000000001</v>
      </c>
      <c r="AJ10" s="7">
        <f t="shared" si="3"/>
        <v>0.4294</v>
      </c>
      <c r="AK10" s="7">
        <f t="shared" si="4"/>
        <v>0.41420000000000001</v>
      </c>
      <c r="AL10" s="7">
        <f t="shared" si="5"/>
        <v>0.39610000000000001</v>
      </c>
      <c r="AM10" s="7">
        <f t="shared" si="6"/>
        <v>0.37790000000000001</v>
      </c>
      <c r="AN10" s="7">
        <f t="shared" si="7"/>
        <v>0.3629</v>
      </c>
      <c r="AO10" s="7">
        <f t="shared" si="8"/>
        <v>0.34720000000000001</v>
      </c>
      <c r="AQ10" s="1">
        <f t="shared" si="25"/>
        <v>5.8040000000000001E-2</v>
      </c>
      <c r="AR10" s="1">
        <f t="shared" si="9"/>
        <v>2.1839999999999998E-2</v>
      </c>
      <c r="AS10" s="1">
        <f t="shared" si="9"/>
        <v>7.11E-3</v>
      </c>
      <c r="AT10" s="1">
        <f t="shared" si="10"/>
        <v>1.5E-3</v>
      </c>
      <c r="AU10" s="1">
        <f t="shared" si="9"/>
        <v>2.4000000000000001E-4</v>
      </c>
      <c r="AV10" s="1">
        <f t="shared" si="11"/>
        <v>4.0000000000000003E-5</v>
      </c>
      <c r="AW10" s="1">
        <f t="shared" si="12"/>
        <v>1.0000000000000001E-5</v>
      </c>
    </row>
    <row r="11" spans="1:49" x14ac:dyDescent="0.55000000000000004">
      <c r="A11" s="1" t="s">
        <v>10</v>
      </c>
      <c r="B11" s="1">
        <v>96305</v>
      </c>
      <c r="C11" s="1">
        <v>0.59699999999999998</v>
      </c>
      <c r="D11" s="1">
        <v>0.56910000000000005</v>
      </c>
      <c r="F11" s="1" t="s">
        <v>156</v>
      </c>
      <c r="G11" s="1" t="s">
        <v>156</v>
      </c>
      <c r="H11" s="1" t="s">
        <v>156</v>
      </c>
      <c r="J11" s="1">
        <f t="shared" si="0"/>
        <v>9.3399999999999997E-2</v>
      </c>
      <c r="K11" s="1">
        <f t="shared" si="1"/>
        <v>5.3800000000000001E-2</v>
      </c>
      <c r="M11" s="1">
        <f t="shared" si="13"/>
        <v>8.3400000000000002E-2</v>
      </c>
      <c r="N11" s="1">
        <f t="shared" si="14"/>
        <v>4.3799999999999999E-2</v>
      </c>
      <c r="P11" s="1">
        <f t="shared" si="15"/>
        <v>-3.9600000000000003E-2</v>
      </c>
      <c r="Q11" s="2">
        <v>-8.0000000000000002E-3</v>
      </c>
      <c r="R11" s="2">
        <f t="shared" si="16"/>
        <v>-1.8499999999999999E-2</v>
      </c>
      <c r="T11" s="6">
        <f t="shared" si="17"/>
        <v>7.6600000000000001E-2</v>
      </c>
      <c r="U11" s="6">
        <f t="shared" si="18"/>
        <v>6.2300000000000001E-2</v>
      </c>
      <c r="V11" s="6">
        <f t="shared" si="19"/>
        <v>5.3100000000000001E-2</v>
      </c>
      <c r="W11" s="6">
        <f t="shared" si="20"/>
        <v>4.3799999999999999E-2</v>
      </c>
      <c r="X11" s="6">
        <f t="shared" si="21"/>
        <v>3.4599999999999999E-2</v>
      </c>
      <c r="Y11" s="6">
        <f t="shared" si="22"/>
        <v>2.53E-2</v>
      </c>
      <c r="Z11" s="6">
        <f t="shared" si="23"/>
        <v>1.0999999999999999E-2</v>
      </c>
      <c r="AB11" s="1" t="s">
        <v>166</v>
      </c>
      <c r="AC11" s="1">
        <f t="shared" ca="1" si="26"/>
        <v>71</v>
      </c>
      <c r="AD11" s="1">
        <f t="shared" ca="1" si="27"/>
        <v>74</v>
      </c>
      <c r="AE11" s="1">
        <f t="shared" ca="1" si="28"/>
        <v>71.599999999999994</v>
      </c>
      <c r="AF11" s="1">
        <f t="shared" ca="1" si="29"/>
        <v>73.400000000000006</v>
      </c>
      <c r="AG11" s="1">
        <f t="shared" ca="1" si="30"/>
        <v>0.50870000000000004</v>
      </c>
      <c r="AI11" s="7">
        <f t="shared" si="24"/>
        <v>0.59109999999999996</v>
      </c>
      <c r="AJ11" s="7">
        <f t="shared" si="3"/>
        <v>0.57520000000000004</v>
      </c>
      <c r="AK11" s="7">
        <f t="shared" si="4"/>
        <v>0.56459999999999999</v>
      </c>
      <c r="AL11" s="7">
        <f t="shared" si="5"/>
        <v>0.55369999999999997</v>
      </c>
      <c r="AM11" s="7">
        <f t="shared" si="6"/>
        <v>0.54290000000000005</v>
      </c>
      <c r="AN11" s="7">
        <f t="shared" si="7"/>
        <v>0.5323</v>
      </c>
      <c r="AO11" s="7">
        <f t="shared" si="8"/>
        <v>0.51629999999999998</v>
      </c>
      <c r="AQ11" s="1">
        <f t="shared" si="25"/>
        <v>0.99538000000000004</v>
      </c>
      <c r="AR11" s="1">
        <f t="shared" si="9"/>
        <v>0.98416999999999999</v>
      </c>
      <c r="AS11" s="1">
        <f t="shared" si="9"/>
        <v>0.96753</v>
      </c>
      <c r="AT11" s="1">
        <f t="shared" si="10"/>
        <v>0.93752000000000002</v>
      </c>
      <c r="AU11" s="1">
        <f t="shared" si="9"/>
        <v>0.88985000000000003</v>
      </c>
      <c r="AV11" s="1">
        <f t="shared" si="11"/>
        <v>0.82196000000000002</v>
      </c>
      <c r="AW11" s="1">
        <f t="shared" si="12"/>
        <v>0.67928999999999995</v>
      </c>
    </row>
    <row r="12" spans="1:49" x14ac:dyDescent="0.55000000000000004">
      <c r="A12" s="1" t="s">
        <v>11</v>
      </c>
      <c r="B12" s="1">
        <v>93947</v>
      </c>
      <c r="C12" s="1">
        <v>0.66439999999999999</v>
      </c>
      <c r="D12" s="1">
        <v>0.65649999999999997</v>
      </c>
      <c r="G12" s="1" t="s">
        <v>156</v>
      </c>
      <c r="H12" s="1" t="s">
        <v>156</v>
      </c>
      <c r="J12" s="1">
        <f t="shared" si="0"/>
        <v>0.1608</v>
      </c>
      <c r="K12" s="1">
        <f t="shared" si="1"/>
        <v>0.14119999999999999</v>
      </c>
      <c r="M12" s="1">
        <f t="shared" si="13"/>
        <v>0.1608</v>
      </c>
      <c r="N12" s="1">
        <f t="shared" si="14"/>
        <v>0.13120000000000001</v>
      </c>
      <c r="P12" s="1">
        <f t="shared" si="15"/>
        <v>-2.9600000000000001E-2</v>
      </c>
      <c r="Q12" s="2">
        <v>-3.2500000000000001E-2</v>
      </c>
      <c r="R12" s="2">
        <f t="shared" si="16"/>
        <v>-3.15E-2</v>
      </c>
      <c r="T12" s="6">
        <f t="shared" si="17"/>
        <v>0.17480000000000001</v>
      </c>
      <c r="U12" s="6">
        <f t="shared" si="18"/>
        <v>0.16039999999999999</v>
      </c>
      <c r="V12" s="6">
        <f t="shared" si="19"/>
        <v>0.14699999999999999</v>
      </c>
      <c r="W12" s="6">
        <f t="shared" si="20"/>
        <v>0.13120000000000001</v>
      </c>
      <c r="X12" s="6">
        <f t="shared" si="21"/>
        <v>0.11550000000000001</v>
      </c>
      <c r="Y12" s="6">
        <f t="shared" si="22"/>
        <v>0.10199999999999999</v>
      </c>
      <c r="Z12" s="6">
        <f t="shared" si="23"/>
        <v>8.7599999999999997E-2</v>
      </c>
      <c r="AB12" s="1" t="s">
        <v>177</v>
      </c>
      <c r="AC12" s="1">
        <f t="shared" ca="1" si="26"/>
        <v>72</v>
      </c>
      <c r="AD12" s="1">
        <f t="shared" ca="1" si="27"/>
        <v>73</v>
      </c>
      <c r="AE12" s="1">
        <f t="shared" ca="1" si="28"/>
        <v>71.8</v>
      </c>
      <c r="AF12" s="1">
        <f t="shared" ca="1" si="29"/>
        <v>73.2</v>
      </c>
      <c r="AG12" s="1">
        <f t="shared" ca="1" si="30"/>
        <v>0.50229999999999997</v>
      </c>
      <c r="AI12" s="7">
        <f t="shared" si="24"/>
        <v>0.68930000000000002</v>
      </c>
      <c r="AJ12" s="7">
        <f t="shared" si="3"/>
        <v>0.67330000000000001</v>
      </c>
      <c r="AK12" s="7">
        <f t="shared" si="4"/>
        <v>0.65849999999999997</v>
      </c>
      <c r="AL12" s="7">
        <f t="shared" si="5"/>
        <v>0.6411</v>
      </c>
      <c r="AM12" s="7">
        <f t="shared" si="6"/>
        <v>0.62380000000000002</v>
      </c>
      <c r="AN12" s="7">
        <f t="shared" si="7"/>
        <v>0.60899999999999999</v>
      </c>
      <c r="AO12" s="7">
        <f t="shared" si="8"/>
        <v>0.59289999999999998</v>
      </c>
      <c r="AQ12" s="1">
        <f t="shared" si="25"/>
        <v>1</v>
      </c>
      <c r="AR12" s="1">
        <f t="shared" si="9"/>
        <v>1</v>
      </c>
      <c r="AS12" s="1">
        <f t="shared" si="9"/>
        <v>1</v>
      </c>
      <c r="AT12" s="1">
        <f t="shared" si="10"/>
        <v>0.99997000000000003</v>
      </c>
      <c r="AU12" s="1">
        <f t="shared" si="9"/>
        <v>0.99980000000000002</v>
      </c>
      <c r="AV12" s="1">
        <f t="shared" si="11"/>
        <v>0.99907999999999997</v>
      </c>
      <c r="AW12" s="1">
        <f t="shared" si="12"/>
        <v>0.99602999999999997</v>
      </c>
    </row>
    <row r="13" spans="1:49" x14ac:dyDescent="0.55000000000000004">
      <c r="A13" s="1" t="s">
        <v>12</v>
      </c>
      <c r="B13" s="1">
        <v>95925</v>
      </c>
      <c r="C13" s="1">
        <v>0.41870000000000002</v>
      </c>
      <c r="D13" s="1">
        <v>0.4879</v>
      </c>
      <c r="F13" s="1" t="s">
        <v>155</v>
      </c>
      <c r="G13" s="1" t="s">
        <v>155</v>
      </c>
      <c r="H13" s="1" t="s">
        <v>155</v>
      </c>
      <c r="J13" s="1">
        <f t="shared" si="0"/>
        <v>-8.4900000000000003E-2</v>
      </c>
      <c r="K13" s="1">
        <f t="shared" si="1"/>
        <v>-2.7400000000000001E-2</v>
      </c>
      <c r="M13" s="1">
        <f t="shared" si="13"/>
        <v>-7.4899999999999994E-2</v>
      </c>
      <c r="N13" s="1">
        <f t="shared" si="14"/>
        <v>-1.7399999999999999E-2</v>
      </c>
      <c r="P13" s="1">
        <f t="shared" si="15"/>
        <v>5.7500000000000002E-2</v>
      </c>
      <c r="Q13" s="2">
        <v>5.5399999999999998E-2</v>
      </c>
      <c r="R13" s="2">
        <f t="shared" si="16"/>
        <v>5.6099999999999997E-2</v>
      </c>
      <c r="T13" s="6">
        <f t="shared" si="17"/>
        <v>-6.6600000000000006E-2</v>
      </c>
      <c r="U13" s="6">
        <f t="shared" si="18"/>
        <v>-5.8999999999999997E-2</v>
      </c>
      <c r="V13" s="6">
        <f t="shared" si="19"/>
        <v>-4.41E-2</v>
      </c>
      <c r="W13" s="6">
        <f t="shared" si="20"/>
        <v>-1.7399999999999999E-2</v>
      </c>
      <c r="X13" s="6">
        <f t="shared" si="21"/>
        <v>9.2999999999999992E-3</v>
      </c>
      <c r="Y13" s="6">
        <f t="shared" si="22"/>
        <v>2.4199999999999999E-2</v>
      </c>
      <c r="Z13" s="6">
        <f t="shared" si="23"/>
        <v>3.1800000000000002E-2</v>
      </c>
      <c r="AB13" s="5" t="s">
        <v>178</v>
      </c>
      <c r="AC13" s="1">
        <f t="shared" ca="1" si="26"/>
        <v>72</v>
      </c>
      <c r="AD13" s="1">
        <f t="shared" ca="1" si="27"/>
        <v>73</v>
      </c>
      <c r="AE13" s="1">
        <f t="shared" ca="1" si="28"/>
        <v>72</v>
      </c>
      <c r="AF13" s="1">
        <f t="shared" ca="1" si="29"/>
        <v>73</v>
      </c>
      <c r="AG13" s="1">
        <f t="shared" ca="1" si="30"/>
        <v>0.49980000000000002</v>
      </c>
      <c r="AI13" s="7">
        <f t="shared" si="24"/>
        <v>0.4279</v>
      </c>
      <c r="AJ13" s="7">
        <f t="shared" si="3"/>
        <v>0.43390000000000001</v>
      </c>
      <c r="AK13" s="7">
        <f t="shared" si="4"/>
        <v>0.44740000000000002</v>
      </c>
      <c r="AL13" s="7">
        <f t="shared" si="5"/>
        <v>0.47249999999999998</v>
      </c>
      <c r="AM13" s="7">
        <f t="shared" si="6"/>
        <v>0.49759999999999999</v>
      </c>
      <c r="AN13" s="7">
        <f t="shared" si="7"/>
        <v>0.51119999999999999</v>
      </c>
      <c r="AO13" s="7">
        <f t="shared" si="8"/>
        <v>0.5171</v>
      </c>
      <c r="AQ13" s="1">
        <f t="shared" si="25"/>
        <v>1.9699999999999999E-2</v>
      </c>
      <c r="AR13" s="1">
        <f t="shared" si="9"/>
        <v>2.947E-2</v>
      </c>
      <c r="AS13" s="1">
        <f t="shared" si="9"/>
        <v>6.6439999999999999E-2</v>
      </c>
      <c r="AT13" s="1">
        <f t="shared" si="10"/>
        <v>0.21601999999999999</v>
      </c>
      <c r="AU13" s="1">
        <f t="shared" si="9"/>
        <v>0.47266999999999998</v>
      </c>
      <c r="AV13" s="1">
        <f t="shared" si="11"/>
        <v>0.62551999999999996</v>
      </c>
      <c r="AW13" s="1">
        <f t="shared" si="12"/>
        <v>0.68742999999999999</v>
      </c>
    </row>
    <row r="14" spans="1:49" x14ac:dyDescent="0.55000000000000004">
      <c r="A14" s="1" t="s">
        <v>13</v>
      </c>
      <c r="B14" s="1">
        <v>80808</v>
      </c>
      <c r="C14" s="1">
        <v>0.30520000000000003</v>
      </c>
      <c r="D14" s="1">
        <v>0.3528</v>
      </c>
      <c r="F14" s="1" t="s">
        <v>155</v>
      </c>
      <c r="G14" s="1" t="s">
        <v>155</v>
      </c>
      <c r="H14" s="1" t="s">
        <v>155</v>
      </c>
      <c r="J14" s="1">
        <f t="shared" si="0"/>
        <v>-0.19839999999999999</v>
      </c>
      <c r="K14" s="1">
        <f t="shared" si="1"/>
        <v>-0.16250000000000001</v>
      </c>
      <c r="M14" s="1">
        <f t="shared" si="13"/>
        <v>-0.18840000000000001</v>
      </c>
      <c r="N14" s="1">
        <f t="shared" si="14"/>
        <v>-0.1525</v>
      </c>
      <c r="P14" s="1">
        <f t="shared" si="15"/>
        <v>3.5900000000000001E-2</v>
      </c>
      <c r="Q14" s="2">
        <v>1.37E-2</v>
      </c>
      <c r="R14" s="2">
        <f t="shared" si="16"/>
        <v>2.1100000000000001E-2</v>
      </c>
      <c r="T14" s="6">
        <f t="shared" si="17"/>
        <v>-0.18820000000000001</v>
      </c>
      <c r="U14" s="6">
        <f t="shared" si="18"/>
        <v>-0.17349999999999999</v>
      </c>
      <c r="V14" s="6">
        <f t="shared" si="19"/>
        <v>-0.16309999999999999</v>
      </c>
      <c r="W14" s="6">
        <f t="shared" si="20"/>
        <v>-0.1525</v>
      </c>
      <c r="X14" s="6">
        <f t="shared" si="21"/>
        <v>-0.14199999999999999</v>
      </c>
      <c r="Y14" s="6">
        <f t="shared" si="22"/>
        <v>-0.13150000000000001</v>
      </c>
      <c r="Z14" s="6">
        <f t="shared" si="23"/>
        <v>-0.1168</v>
      </c>
      <c r="AB14" s="1" t="s">
        <v>167</v>
      </c>
      <c r="AC14" s="1">
        <f t="shared" ca="1" si="26"/>
        <v>75</v>
      </c>
      <c r="AD14" s="1">
        <f t="shared" ca="1" si="27"/>
        <v>70</v>
      </c>
      <c r="AE14" s="1">
        <f t="shared" ca="1" si="28"/>
        <v>72.2</v>
      </c>
      <c r="AF14" s="1">
        <f t="shared" ca="1" si="29"/>
        <v>72.8</v>
      </c>
      <c r="AG14" s="1">
        <f t="shared" ca="1" si="30"/>
        <v>0.4955</v>
      </c>
      <c r="AI14" s="7">
        <f t="shared" si="24"/>
        <v>0.30630000000000002</v>
      </c>
      <c r="AJ14" s="7">
        <f t="shared" si="3"/>
        <v>0.31940000000000002</v>
      </c>
      <c r="AK14" s="7">
        <f t="shared" si="4"/>
        <v>0.32840000000000003</v>
      </c>
      <c r="AL14" s="7">
        <f t="shared" si="5"/>
        <v>0.33739999999999998</v>
      </c>
      <c r="AM14" s="7">
        <f t="shared" si="6"/>
        <v>0.3463</v>
      </c>
      <c r="AN14" s="7">
        <f t="shared" si="7"/>
        <v>0.35549999999999998</v>
      </c>
      <c r="AO14" s="7">
        <f t="shared" si="8"/>
        <v>0.36849999999999999</v>
      </c>
      <c r="AQ14" s="1">
        <f t="shared" si="25"/>
        <v>0</v>
      </c>
      <c r="AR14" s="1">
        <f t="shared" si="9"/>
        <v>0</v>
      </c>
      <c r="AS14" s="1">
        <f t="shared" si="9"/>
        <v>0</v>
      </c>
      <c r="AT14" s="1">
        <f t="shared" si="10"/>
        <v>0</v>
      </c>
      <c r="AU14" s="1">
        <f t="shared" si="9"/>
        <v>1.0000000000000001E-5</v>
      </c>
      <c r="AV14" s="1">
        <f t="shared" si="11"/>
        <v>2.0000000000000002E-5</v>
      </c>
      <c r="AW14" s="1">
        <f t="shared" si="12"/>
        <v>9.0000000000000006E-5</v>
      </c>
    </row>
    <row r="15" spans="1:49" x14ac:dyDescent="0.55000000000000004">
      <c r="A15" s="1" t="s">
        <v>14</v>
      </c>
      <c r="B15" s="1">
        <v>94187</v>
      </c>
      <c r="C15" s="1">
        <v>0.53390000000000004</v>
      </c>
      <c r="D15" s="1">
        <v>0.57410000000000005</v>
      </c>
      <c r="F15" s="1" t="s">
        <v>156</v>
      </c>
      <c r="G15" s="1" t="s">
        <v>156</v>
      </c>
      <c r="H15" s="1" t="s">
        <v>156</v>
      </c>
      <c r="J15" s="1">
        <f t="shared" si="0"/>
        <v>3.0300000000000001E-2</v>
      </c>
      <c r="K15" s="1">
        <f t="shared" si="1"/>
        <v>5.8799999999999998E-2</v>
      </c>
      <c r="M15" s="1">
        <f t="shared" si="13"/>
        <v>2.0299999999999999E-2</v>
      </c>
      <c r="N15" s="1">
        <f t="shared" si="14"/>
        <v>4.8800000000000003E-2</v>
      </c>
      <c r="P15" s="1">
        <f t="shared" si="15"/>
        <v>2.8500000000000001E-2</v>
      </c>
      <c r="Q15" s="2">
        <v>1.17E-2</v>
      </c>
      <c r="R15" s="2">
        <f t="shared" si="16"/>
        <v>1.7299999999999999E-2</v>
      </c>
      <c r="T15" s="6">
        <f t="shared" si="17"/>
        <v>1.7500000000000002E-2</v>
      </c>
      <c r="U15" s="6">
        <f t="shared" si="18"/>
        <v>3.15E-2</v>
      </c>
      <c r="V15" s="6">
        <f t="shared" si="19"/>
        <v>4.02E-2</v>
      </c>
      <c r="W15" s="6">
        <f t="shared" si="20"/>
        <v>4.8800000000000003E-2</v>
      </c>
      <c r="X15" s="6">
        <f t="shared" si="21"/>
        <v>5.7500000000000002E-2</v>
      </c>
      <c r="Y15" s="6">
        <f t="shared" si="22"/>
        <v>6.6100000000000006E-2</v>
      </c>
      <c r="Z15" s="6">
        <f t="shared" si="23"/>
        <v>8.0100000000000005E-2</v>
      </c>
      <c r="AI15" s="7">
        <f t="shared" si="24"/>
        <v>0.53200000000000003</v>
      </c>
      <c r="AJ15" s="7">
        <f t="shared" si="3"/>
        <v>0.5444</v>
      </c>
      <c r="AK15" s="7">
        <f t="shared" si="4"/>
        <v>0.55169999999999997</v>
      </c>
      <c r="AL15" s="7">
        <f t="shared" si="5"/>
        <v>0.55869999999999997</v>
      </c>
      <c r="AM15" s="7">
        <f t="shared" si="6"/>
        <v>0.56579999999999997</v>
      </c>
      <c r="AN15" s="7">
        <f t="shared" si="7"/>
        <v>0.57310000000000005</v>
      </c>
      <c r="AO15" s="7">
        <f t="shared" si="8"/>
        <v>0.58540000000000003</v>
      </c>
      <c r="AQ15" s="1">
        <f t="shared" si="25"/>
        <v>0.81972</v>
      </c>
      <c r="AR15" s="1">
        <f t="shared" si="9"/>
        <v>0.89770000000000005</v>
      </c>
      <c r="AS15" s="1">
        <f t="shared" si="9"/>
        <v>0.93018000000000001</v>
      </c>
      <c r="AT15" s="1">
        <f t="shared" si="10"/>
        <v>0.95323999999999998</v>
      </c>
      <c r="AU15" s="1">
        <f t="shared" si="9"/>
        <v>0.96994999999999998</v>
      </c>
      <c r="AV15" s="1">
        <f t="shared" si="11"/>
        <v>0.98163</v>
      </c>
      <c r="AW15" s="1">
        <f t="shared" si="12"/>
        <v>0.99265999999999999</v>
      </c>
    </row>
    <row r="16" spans="1:49" x14ac:dyDescent="0.55000000000000004">
      <c r="A16" s="1" t="s">
        <v>15</v>
      </c>
      <c r="B16" s="1">
        <v>110577</v>
      </c>
      <c r="C16" s="1">
        <v>0.52690000000000003</v>
      </c>
      <c r="D16" s="1">
        <v>0.51380000000000003</v>
      </c>
      <c r="G16" s="1" t="s">
        <v>156</v>
      </c>
      <c r="J16" s="1">
        <f t="shared" si="0"/>
        <v>2.3300000000000001E-2</v>
      </c>
      <c r="K16" s="1">
        <f t="shared" si="1"/>
        <v>-1.5E-3</v>
      </c>
      <c r="M16" s="1">
        <f t="shared" si="13"/>
        <v>2.3300000000000001E-2</v>
      </c>
      <c r="N16" s="1">
        <f t="shared" si="14"/>
        <v>-1.15E-2</v>
      </c>
      <c r="P16" s="1">
        <f t="shared" si="15"/>
        <v>-3.4799999999999998E-2</v>
      </c>
      <c r="Q16" s="2">
        <v>-2.2100000000000002E-2</v>
      </c>
      <c r="R16" s="2">
        <f t="shared" si="16"/>
        <v>-2.63E-2</v>
      </c>
      <c r="T16" s="6">
        <f t="shared" si="17"/>
        <v>2.8799999999999999E-2</v>
      </c>
      <c r="U16" s="6">
        <f t="shared" si="18"/>
        <v>1.3899999999999999E-2</v>
      </c>
      <c r="V16" s="6">
        <f t="shared" si="19"/>
        <v>1.6999999999999999E-3</v>
      </c>
      <c r="W16" s="6">
        <f t="shared" si="20"/>
        <v>-1.15E-2</v>
      </c>
      <c r="X16" s="6">
        <f t="shared" si="21"/>
        <v>-2.47E-2</v>
      </c>
      <c r="Y16" s="6">
        <f t="shared" si="22"/>
        <v>-3.6900000000000002E-2</v>
      </c>
      <c r="Z16" s="6">
        <f t="shared" si="23"/>
        <v>-5.1799999999999999E-2</v>
      </c>
      <c r="AB16" s="8" t="s">
        <v>224</v>
      </c>
      <c r="AC16" s="8"/>
      <c r="AD16" s="8"/>
      <c r="AE16" s="8"/>
      <c r="AF16" s="8"/>
      <c r="AG16" s="8"/>
      <c r="AI16" s="7">
        <f t="shared" si="24"/>
        <v>0.5333</v>
      </c>
      <c r="AJ16" s="7">
        <f t="shared" si="3"/>
        <v>0.51680000000000004</v>
      </c>
      <c r="AK16" s="7">
        <f t="shared" si="4"/>
        <v>0.50319999999999998</v>
      </c>
      <c r="AL16" s="7">
        <f t="shared" si="5"/>
        <v>0.4884</v>
      </c>
      <c r="AM16" s="7">
        <f t="shared" si="6"/>
        <v>0.47360000000000002</v>
      </c>
      <c r="AN16" s="7">
        <f t="shared" si="7"/>
        <v>0.46010000000000001</v>
      </c>
      <c r="AO16" s="7">
        <f t="shared" si="8"/>
        <v>0.44350000000000001</v>
      </c>
      <c r="AQ16" s="1">
        <f t="shared" si="25"/>
        <v>0.82930999999999999</v>
      </c>
      <c r="AR16" s="1">
        <f t="shared" si="9"/>
        <v>0.68439000000000005</v>
      </c>
      <c r="AS16" s="1">
        <f t="shared" si="9"/>
        <v>0.53642000000000001</v>
      </c>
      <c r="AT16" s="1">
        <f t="shared" si="10"/>
        <v>0.37015999999999999</v>
      </c>
      <c r="AU16" s="1">
        <f t="shared" si="9"/>
        <v>0.22534000000000001</v>
      </c>
      <c r="AV16" s="1">
        <f t="shared" si="11"/>
        <v>0.12714</v>
      </c>
      <c r="AW16" s="1">
        <f t="shared" si="12"/>
        <v>5.323E-2</v>
      </c>
    </row>
    <row r="17" spans="1:49" x14ac:dyDescent="0.55000000000000004">
      <c r="A17" s="1" t="s">
        <v>16</v>
      </c>
      <c r="B17" s="1">
        <v>98339</v>
      </c>
      <c r="C17" s="1">
        <v>0.57069999999999999</v>
      </c>
      <c r="D17" s="1">
        <v>0.60240000000000005</v>
      </c>
      <c r="F17" s="1" t="s">
        <v>156</v>
      </c>
      <c r="G17" s="1" t="s">
        <v>156</v>
      </c>
      <c r="J17" s="1">
        <f t="shared" si="0"/>
        <v>6.7100000000000007E-2</v>
      </c>
      <c r="K17" s="1">
        <f t="shared" si="1"/>
        <v>8.7099999999999997E-2</v>
      </c>
      <c r="M17" s="1">
        <f t="shared" si="13"/>
        <v>5.7099999999999998E-2</v>
      </c>
      <c r="N17" s="1">
        <f t="shared" si="14"/>
        <v>7.7100000000000002E-2</v>
      </c>
      <c r="P17" s="1">
        <f t="shared" si="15"/>
        <v>0.02</v>
      </c>
      <c r="Q17" s="2">
        <v>3.3599999999999998E-2</v>
      </c>
      <c r="R17" s="2">
        <f t="shared" si="16"/>
        <v>2.9100000000000001E-2</v>
      </c>
      <c r="T17" s="6">
        <f t="shared" si="17"/>
        <v>3.49E-2</v>
      </c>
      <c r="U17" s="6">
        <f t="shared" si="18"/>
        <v>4.9599999999999998E-2</v>
      </c>
      <c r="V17" s="6">
        <f t="shared" si="19"/>
        <v>6.2600000000000003E-2</v>
      </c>
      <c r="W17" s="6">
        <f t="shared" si="20"/>
        <v>7.7100000000000002E-2</v>
      </c>
      <c r="X17" s="6">
        <f t="shared" si="21"/>
        <v>9.1700000000000004E-2</v>
      </c>
      <c r="Y17" s="6">
        <f t="shared" si="22"/>
        <v>0.1046</v>
      </c>
      <c r="Z17" s="6">
        <f t="shared" si="23"/>
        <v>0.1193</v>
      </c>
      <c r="AB17" s="1" t="s">
        <v>164</v>
      </c>
      <c r="AC17" s="1" t="b">
        <f>$AE$3</f>
        <v>1</v>
      </c>
      <c r="AD17" s="1">
        <f>ROUND($AE$2,3)</f>
        <v>0.5</v>
      </c>
      <c r="AE17" s="7">
        <f ca="1">ROUND(COUNTIFS($H$2:$H$152,"&lt;&gt;GRN",$H$2:$H$152,"&lt;&gt;OTH")-SUMIFS(OFFSET($AP$2:$AP$152,0,ROW()-ROW(AE$16),151,1),$H$2:$H$152,"&lt;&gt;GRN",$H$2:$H$152,"&lt;&gt;OTH"),1)</f>
        <v>72.5</v>
      </c>
      <c r="AF17" s="7">
        <f ca="1">ROUND(SUMIFS(OFFSET($AP$2:$AP$152,0,ROW()-ROW(AF$16),151,1),$H$2:$H$152,"&lt;&gt;GRN",$H$2:$H$152,"&lt;&gt;OTH"),1)</f>
        <v>72.5</v>
      </c>
      <c r="AG17" s="7">
        <f t="shared" ref="AG17:AG23" ca="1" si="31">ROUND($AG8,3)</f>
        <v>0.502</v>
      </c>
      <c r="AI17" s="7">
        <f t="shared" si="24"/>
        <v>0.53939999999999999</v>
      </c>
      <c r="AJ17" s="7">
        <f t="shared" si="3"/>
        <v>0.55249999999999999</v>
      </c>
      <c r="AK17" s="7">
        <f t="shared" si="4"/>
        <v>0.56410000000000005</v>
      </c>
      <c r="AL17" s="7">
        <f t="shared" si="5"/>
        <v>0.57699999999999996</v>
      </c>
      <c r="AM17" s="7">
        <f t="shared" si="6"/>
        <v>0.59</v>
      </c>
      <c r="AN17" s="7">
        <f t="shared" si="7"/>
        <v>0.60160000000000002</v>
      </c>
      <c r="AO17" s="7">
        <f t="shared" si="8"/>
        <v>0.61460000000000004</v>
      </c>
      <c r="AQ17" s="1">
        <f t="shared" si="25"/>
        <v>0.86985999999999997</v>
      </c>
      <c r="AR17" s="1">
        <f t="shared" si="9"/>
        <v>0.93318999999999996</v>
      </c>
      <c r="AS17" s="1">
        <f t="shared" si="9"/>
        <v>0.96648000000000001</v>
      </c>
      <c r="AT17" s="1">
        <f t="shared" si="10"/>
        <v>0.98609999999999998</v>
      </c>
      <c r="AU17" s="1">
        <f t="shared" si="9"/>
        <v>0.99494000000000005</v>
      </c>
      <c r="AV17" s="1">
        <f t="shared" si="11"/>
        <v>0.99814999999999998</v>
      </c>
      <c r="AW17" s="1">
        <f t="shared" si="12"/>
        <v>0.99946999999999997</v>
      </c>
    </row>
    <row r="18" spans="1:49" x14ac:dyDescent="0.55000000000000004">
      <c r="A18" s="1" t="s">
        <v>17</v>
      </c>
      <c r="B18" s="1">
        <v>69973</v>
      </c>
      <c r="C18" s="1">
        <v>0.48270000000000002</v>
      </c>
      <c r="D18" s="1">
        <v>0.53090000000000004</v>
      </c>
      <c r="F18" s="1" t="s">
        <v>156</v>
      </c>
      <c r="G18" s="1" t="s">
        <v>155</v>
      </c>
      <c r="H18" s="1" t="s">
        <v>156</v>
      </c>
      <c r="J18" s="1">
        <f t="shared" si="0"/>
        <v>-2.0899999999999998E-2</v>
      </c>
      <c r="K18" s="1">
        <f t="shared" si="1"/>
        <v>1.5599999999999999E-2</v>
      </c>
      <c r="M18" s="1">
        <f t="shared" si="13"/>
        <v>-3.09E-2</v>
      </c>
      <c r="N18" s="1">
        <f t="shared" si="14"/>
        <v>2.5600000000000001E-2</v>
      </c>
      <c r="P18" s="1">
        <f t="shared" si="15"/>
        <v>5.6500000000000002E-2</v>
      </c>
      <c r="Q18" s="2">
        <v>3.2099999999999997E-2</v>
      </c>
      <c r="R18" s="2">
        <f t="shared" si="16"/>
        <v>4.02E-2</v>
      </c>
      <c r="T18" s="6">
        <f t="shared" si="17"/>
        <v>-2.12E-2</v>
      </c>
      <c r="U18" s="6">
        <f t="shared" si="18"/>
        <v>-9.1000000000000004E-3</v>
      </c>
      <c r="V18" s="6">
        <f t="shared" si="19"/>
        <v>5.4999999999999997E-3</v>
      </c>
      <c r="W18" s="6">
        <f t="shared" si="20"/>
        <v>2.5600000000000001E-2</v>
      </c>
      <c r="X18" s="6">
        <f t="shared" si="21"/>
        <v>4.5699999999999998E-2</v>
      </c>
      <c r="Y18" s="6">
        <f t="shared" si="22"/>
        <v>6.0299999999999999E-2</v>
      </c>
      <c r="Z18" s="6">
        <f t="shared" si="23"/>
        <v>7.2400000000000006E-2</v>
      </c>
      <c r="AB18" s="1" t="s">
        <v>165</v>
      </c>
      <c r="AC18" s="7" t="b">
        <f t="shared" ref="AC18:AC23" si="32">$AE$3</f>
        <v>1</v>
      </c>
      <c r="AD18" s="7">
        <f t="shared" ref="AD18:AD23" si="33">ROUND($AE$2,3)</f>
        <v>0.5</v>
      </c>
      <c r="AE18" s="7">
        <f t="shared" ref="AE18:AE23" ca="1" si="34">ROUND(COUNTIFS($H$2:$H$152,"&lt;&gt;GRN",$H$2:$H$152,"&lt;&gt;OTH")-SUMIFS(OFFSET($AP$2:$AP$152,0,ROW()-ROW(AE$16),151,1),$H$2:$H$152,"&lt;&gt;GRN",$H$2:$H$152,"&lt;&gt;OTH"),1)</f>
        <v>72.400000000000006</v>
      </c>
      <c r="AF18" s="7">
        <f t="shared" ref="AF18:AF23" ca="1" si="35">ROUND(SUMIFS(OFFSET($AP$2:$AP$152,0,ROW()-ROW(AF$16),151,1),$H$2:$H$152,"&lt;&gt;GRN",$H$2:$H$152,"&lt;&gt;OTH"),1)</f>
        <v>72.599999999999994</v>
      </c>
      <c r="AG18" s="7">
        <f t="shared" ca="1" si="31"/>
        <v>0.51200000000000001</v>
      </c>
      <c r="AI18" s="7">
        <f t="shared" si="24"/>
        <v>0.49330000000000002</v>
      </c>
      <c r="AJ18" s="7">
        <f t="shared" si="3"/>
        <v>0.50380000000000003</v>
      </c>
      <c r="AK18" s="7">
        <f t="shared" si="4"/>
        <v>0.51700000000000002</v>
      </c>
      <c r="AL18" s="7">
        <f t="shared" si="5"/>
        <v>0.53549999999999998</v>
      </c>
      <c r="AM18" s="7">
        <f t="shared" si="6"/>
        <v>0.55400000000000005</v>
      </c>
      <c r="AN18" s="7">
        <f t="shared" si="7"/>
        <v>0.56730000000000003</v>
      </c>
      <c r="AO18" s="7">
        <f t="shared" si="8"/>
        <v>0.57769999999999999</v>
      </c>
      <c r="AQ18" s="1">
        <f t="shared" si="25"/>
        <v>0.42409000000000002</v>
      </c>
      <c r="AR18" s="1">
        <f t="shared" si="9"/>
        <v>0.54322999999999999</v>
      </c>
      <c r="AS18" s="1">
        <f t="shared" si="9"/>
        <v>0.68642000000000003</v>
      </c>
      <c r="AT18" s="1">
        <f t="shared" si="10"/>
        <v>0.84477999999999998</v>
      </c>
      <c r="AU18" s="1">
        <f t="shared" si="9"/>
        <v>0.93857000000000002</v>
      </c>
      <c r="AV18" s="1">
        <f t="shared" si="11"/>
        <v>0.97275</v>
      </c>
      <c r="AW18" s="1">
        <f t="shared" si="12"/>
        <v>0.98678999999999994</v>
      </c>
    </row>
    <row r="19" spans="1:49" x14ac:dyDescent="0.55000000000000004">
      <c r="A19" s="1" t="s">
        <v>18</v>
      </c>
      <c r="B19" s="1">
        <v>96143</v>
      </c>
      <c r="C19" s="1">
        <v>0.71030000000000004</v>
      </c>
      <c r="D19" s="1">
        <v>0.66559999999999997</v>
      </c>
      <c r="F19" s="1" t="s">
        <v>156</v>
      </c>
      <c r="G19" s="1" t="s">
        <v>156</v>
      </c>
      <c r="H19" s="1" t="s">
        <v>156</v>
      </c>
      <c r="J19" s="1">
        <f t="shared" si="0"/>
        <v>0.20669999999999999</v>
      </c>
      <c r="K19" s="1">
        <f t="shared" si="1"/>
        <v>0.15029999999999999</v>
      </c>
      <c r="M19" s="1">
        <f t="shared" si="13"/>
        <v>0.19670000000000001</v>
      </c>
      <c r="N19" s="1">
        <f t="shared" si="14"/>
        <v>0.14030000000000001</v>
      </c>
      <c r="P19" s="1">
        <f t="shared" si="15"/>
        <v>-5.6399999999999999E-2</v>
      </c>
      <c r="Q19" s="2">
        <v>-6.1199999999999997E-2</v>
      </c>
      <c r="R19" s="2">
        <f t="shared" si="16"/>
        <v>-5.96E-2</v>
      </c>
      <c r="T19" s="6">
        <f t="shared" si="17"/>
        <v>0.18970000000000001</v>
      </c>
      <c r="U19" s="6">
        <f t="shared" si="18"/>
        <v>0.18290000000000001</v>
      </c>
      <c r="V19" s="6">
        <f t="shared" si="19"/>
        <v>0.16830000000000001</v>
      </c>
      <c r="W19" s="6">
        <f t="shared" si="20"/>
        <v>0.14030000000000001</v>
      </c>
      <c r="X19" s="6">
        <f t="shared" si="21"/>
        <v>0.1123</v>
      </c>
      <c r="Y19" s="6">
        <f t="shared" si="22"/>
        <v>9.7699999999999995E-2</v>
      </c>
      <c r="Z19" s="6">
        <f t="shared" si="23"/>
        <v>9.0899999999999995E-2</v>
      </c>
      <c r="AB19" s="1" t="s">
        <v>176</v>
      </c>
      <c r="AC19" s="7" t="b">
        <f t="shared" si="32"/>
        <v>1</v>
      </c>
      <c r="AD19" s="7">
        <f t="shared" si="33"/>
        <v>0.5</v>
      </c>
      <c r="AE19" s="7">
        <f t="shared" ca="1" si="34"/>
        <v>72</v>
      </c>
      <c r="AF19" s="7">
        <f t="shared" ca="1" si="35"/>
        <v>73</v>
      </c>
      <c r="AG19" s="7">
        <f t="shared" ca="1" si="31"/>
        <v>0.51700000000000002</v>
      </c>
      <c r="AI19" s="7">
        <f t="shared" si="24"/>
        <v>0.70420000000000005</v>
      </c>
      <c r="AJ19" s="7">
        <f t="shared" si="3"/>
        <v>0.69579999999999997</v>
      </c>
      <c r="AK19" s="7">
        <f t="shared" si="4"/>
        <v>0.67979999999999996</v>
      </c>
      <c r="AL19" s="7">
        <f t="shared" si="5"/>
        <v>0.6502</v>
      </c>
      <c r="AM19" s="7">
        <f t="shared" si="6"/>
        <v>0.62060000000000004</v>
      </c>
      <c r="AN19" s="7">
        <f t="shared" si="7"/>
        <v>0.60470000000000002</v>
      </c>
      <c r="AO19" s="7">
        <f t="shared" si="8"/>
        <v>0.59619999999999995</v>
      </c>
      <c r="AQ19" s="1">
        <f t="shared" si="25"/>
        <v>1</v>
      </c>
      <c r="AR19" s="1">
        <f t="shared" si="9"/>
        <v>1</v>
      </c>
      <c r="AS19" s="1">
        <f t="shared" si="9"/>
        <v>1</v>
      </c>
      <c r="AT19" s="1">
        <f t="shared" si="10"/>
        <v>0.99999000000000005</v>
      </c>
      <c r="AU19" s="1">
        <f t="shared" si="9"/>
        <v>0.99972000000000005</v>
      </c>
      <c r="AV19" s="1">
        <f t="shared" si="11"/>
        <v>0.99861</v>
      </c>
      <c r="AW19" s="1">
        <f t="shared" si="12"/>
        <v>0.99700999999999995</v>
      </c>
    </row>
    <row r="20" spans="1:49" x14ac:dyDescent="0.55000000000000004">
      <c r="A20" s="1" t="s">
        <v>19</v>
      </c>
      <c r="B20" s="1">
        <v>88841</v>
      </c>
      <c r="C20" s="1">
        <v>0.38569999999999999</v>
      </c>
      <c r="D20" s="1">
        <v>0.43340000000000001</v>
      </c>
      <c r="G20" s="1" t="s">
        <v>155</v>
      </c>
      <c r="H20" s="1" t="s">
        <v>155</v>
      </c>
      <c r="J20" s="1">
        <f t="shared" si="0"/>
        <v>-0.1179</v>
      </c>
      <c r="K20" s="1">
        <f t="shared" si="1"/>
        <v>-8.1900000000000001E-2</v>
      </c>
      <c r="M20" s="1">
        <f t="shared" si="13"/>
        <v>-0.1179</v>
      </c>
      <c r="N20" s="1">
        <f t="shared" si="14"/>
        <v>-7.1900000000000006E-2</v>
      </c>
      <c r="P20" s="1">
        <f t="shared" si="15"/>
        <v>4.5999999999999999E-2</v>
      </c>
      <c r="Q20" s="2">
        <v>3.6999999999999998E-2</v>
      </c>
      <c r="R20" s="2">
        <f t="shared" si="16"/>
        <v>0.04</v>
      </c>
      <c r="T20" s="6">
        <f t="shared" si="17"/>
        <v>-0.1187</v>
      </c>
      <c r="U20" s="6">
        <f t="shared" si="18"/>
        <v>-0.1065</v>
      </c>
      <c r="V20" s="6">
        <f t="shared" si="19"/>
        <v>-9.1899999999999996E-2</v>
      </c>
      <c r="W20" s="6">
        <f t="shared" si="20"/>
        <v>-7.1900000000000006E-2</v>
      </c>
      <c r="X20" s="6">
        <f t="shared" si="21"/>
        <v>-5.1900000000000002E-2</v>
      </c>
      <c r="Y20" s="6">
        <f t="shared" si="22"/>
        <v>-3.73E-2</v>
      </c>
      <c r="Z20" s="6">
        <f t="shared" si="23"/>
        <v>-2.5100000000000001E-2</v>
      </c>
      <c r="AB20" s="1" t="s">
        <v>166</v>
      </c>
      <c r="AC20" s="7" t="b">
        <f t="shared" si="32"/>
        <v>1</v>
      </c>
      <c r="AD20" s="7">
        <f t="shared" si="33"/>
        <v>0.5</v>
      </c>
      <c r="AE20" s="7">
        <f t="shared" ca="1" si="34"/>
        <v>71.599999999999994</v>
      </c>
      <c r="AF20" s="7">
        <f t="shared" ca="1" si="35"/>
        <v>73.400000000000006</v>
      </c>
      <c r="AG20" s="7">
        <f t="shared" ca="1" si="31"/>
        <v>0.50900000000000001</v>
      </c>
      <c r="AI20" s="7">
        <f t="shared" si="24"/>
        <v>0.37580000000000002</v>
      </c>
      <c r="AJ20" s="7">
        <f t="shared" si="3"/>
        <v>0.38640000000000002</v>
      </c>
      <c r="AK20" s="7">
        <f t="shared" si="4"/>
        <v>0.39960000000000001</v>
      </c>
      <c r="AL20" s="7">
        <f t="shared" si="5"/>
        <v>0.41799999999999998</v>
      </c>
      <c r="AM20" s="7">
        <f t="shared" si="6"/>
        <v>0.43640000000000001</v>
      </c>
      <c r="AN20" s="7">
        <f t="shared" si="7"/>
        <v>0.44969999999999999</v>
      </c>
      <c r="AO20" s="7">
        <f t="shared" si="8"/>
        <v>0.4602</v>
      </c>
      <c r="AQ20" s="1">
        <f t="shared" si="25"/>
        <v>1.9000000000000001E-4</v>
      </c>
      <c r="AR20" s="1">
        <f t="shared" si="9"/>
        <v>5.9000000000000003E-4</v>
      </c>
      <c r="AS20" s="1">
        <f t="shared" si="9"/>
        <v>2.0600000000000002E-3</v>
      </c>
      <c r="AT20" s="1">
        <f t="shared" si="10"/>
        <v>9.5700000000000004E-3</v>
      </c>
      <c r="AU20" s="1">
        <f t="shared" si="9"/>
        <v>3.4599999999999999E-2</v>
      </c>
      <c r="AV20" s="1">
        <f t="shared" si="11"/>
        <v>7.5340000000000004E-2</v>
      </c>
      <c r="AW20" s="1">
        <f t="shared" si="12"/>
        <v>0.12773999999999999</v>
      </c>
    </row>
    <row r="21" spans="1:49" x14ac:dyDescent="0.55000000000000004">
      <c r="A21" s="1" t="s">
        <v>20</v>
      </c>
      <c r="B21" s="1">
        <v>101957</v>
      </c>
      <c r="C21" s="1">
        <v>0.56000000000000005</v>
      </c>
      <c r="D21" s="1">
        <v>0.54920000000000002</v>
      </c>
      <c r="F21" s="1" t="s">
        <v>156</v>
      </c>
      <c r="G21" s="1" t="s">
        <v>156</v>
      </c>
      <c r="H21" s="1" t="s">
        <v>156</v>
      </c>
      <c r="J21" s="1">
        <f t="shared" si="0"/>
        <v>5.6399999999999999E-2</v>
      </c>
      <c r="K21" s="1">
        <f t="shared" si="1"/>
        <v>3.39E-2</v>
      </c>
      <c r="M21" s="1">
        <f t="shared" si="13"/>
        <v>4.6399999999999997E-2</v>
      </c>
      <c r="N21" s="1">
        <f t="shared" si="14"/>
        <v>2.3900000000000001E-2</v>
      </c>
      <c r="P21" s="1">
        <f t="shared" si="15"/>
        <v>-2.2499999999999999E-2</v>
      </c>
      <c r="Q21" s="2">
        <v>-2.0199999999999999E-2</v>
      </c>
      <c r="R21" s="2">
        <f t="shared" si="16"/>
        <v>-2.1000000000000001E-2</v>
      </c>
      <c r="T21" s="6">
        <f t="shared" si="17"/>
        <v>5.9499999999999997E-2</v>
      </c>
      <c r="U21" s="6">
        <f t="shared" si="18"/>
        <v>4.48E-2</v>
      </c>
      <c r="V21" s="6">
        <f t="shared" si="19"/>
        <v>3.44E-2</v>
      </c>
      <c r="W21" s="6">
        <f t="shared" si="20"/>
        <v>2.3900000000000001E-2</v>
      </c>
      <c r="X21" s="6">
        <f t="shared" si="21"/>
        <v>1.34E-2</v>
      </c>
      <c r="Y21" s="6">
        <f t="shared" si="22"/>
        <v>3.0000000000000001E-3</v>
      </c>
      <c r="Z21" s="6">
        <f t="shared" si="23"/>
        <v>-1.17E-2</v>
      </c>
      <c r="AB21" s="1" t="s">
        <v>177</v>
      </c>
      <c r="AC21" s="7" t="b">
        <f t="shared" si="32"/>
        <v>1</v>
      </c>
      <c r="AD21" s="7">
        <f t="shared" si="33"/>
        <v>0.5</v>
      </c>
      <c r="AE21" s="7">
        <f t="shared" ca="1" si="34"/>
        <v>71.8</v>
      </c>
      <c r="AF21" s="7">
        <f t="shared" ca="1" si="35"/>
        <v>73.2</v>
      </c>
      <c r="AG21" s="7">
        <f t="shared" ca="1" si="31"/>
        <v>0.502</v>
      </c>
      <c r="AI21" s="7">
        <f t="shared" si="24"/>
        <v>0.57399999999999995</v>
      </c>
      <c r="AJ21" s="7">
        <f t="shared" si="3"/>
        <v>0.55769999999999997</v>
      </c>
      <c r="AK21" s="7">
        <f t="shared" si="4"/>
        <v>0.54590000000000005</v>
      </c>
      <c r="AL21" s="7">
        <f t="shared" si="5"/>
        <v>0.53380000000000005</v>
      </c>
      <c r="AM21" s="7">
        <f t="shared" si="6"/>
        <v>0.52170000000000005</v>
      </c>
      <c r="AN21" s="7">
        <f t="shared" si="7"/>
        <v>0.51</v>
      </c>
      <c r="AO21" s="7">
        <f t="shared" si="8"/>
        <v>0.49359999999999998</v>
      </c>
      <c r="AQ21" s="1">
        <f t="shared" si="25"/>
        <v>0.98275000000000001</v>
      </c>
      <c r="AR21" s="1">
        <f t="shared" si="9"/>
        <v>0.95038</v>
      </c>
      <c r="AS21" s="1">
        <f t="shared" si="9"/>
        <v>0.90513999999999994</v>
      </c>
      <c r="AT21" s="1">
        <f t="shared" si="10"/>
        <v>0.83291000000000004</v>
      </c>
      <c r="AU21" s="1">
        <f t="shared" si="9"/>
        <v>0.73236999999999997</v>
      </c>
      <c r="AV21" s="1">
        <f t="shared" si="11"/>
        <v>0.61245000000000005</v>
      </c>
      <c r="AW21" s="1">
        <f t="shared" si="12"/>
        <v>0.42746000000000001</v>
      </c>
    </row>
    <row r="22" spans="1:49" x14ac:dyDescent="0.55000000000000004">
      <c r="A22" s="1" t="s">
        <v>21</v>
      </c>
      <c r="B22" s="1">
        <v>96807.5</v>
      </c>
      <c r="C22" s="1">
        <v>0.41589999999999999</v>
      </c>
      <c r="D22" s="1">
        <v>0.42720000000000002</v>
      </c>
      <c r="G22" s="1" t="s">
        <v>155</v>
      </c>
      <c r="H22" s="1" t="s">
        <v>155</v>
      </c>
      <c r="J22" s="1">
        <f t="shared" si="0"/>
        <v>-8.77E-2</v>
      </c>
      <c r="K22" s="1">
        <f t="shared" si="1"/>
        <v>-8.8099999999999998E-2</v>
      </c>
      <c r="M22" s="1">
        <f t="shared" si="13"/>
        <v>-8.77E-2</v>
      </c>
      <c r="N22" s="1">
        <f t="shared" si="14"/>
        <v>-7.8100000000000003E-2</v>
      </c>
      <c r="P22" s="1">
        <f t="shared" si="15"/>
        <v>9.5999999999999992E-3</v>
      </c>
      <c r="Q22" s="2">
        <v>1.4200000000000001E-2</v>
      </c>
      <c r="R22" s="2">
        <f t="shared" si="16"/>
        <v>1.2699999999999999E-2</v>
      </c>
      <c r="T22" s="6">
        <f t="shared" si="17"/>
        <v>-0.1027</v>
      </c>
      <c r="U22" s="6">
        <f t="shared" si="18"/>
        <v>-9.0800000000000006E-2</v>
      </c>
      <c r="V22" s="6">
        <f t="shared" si="19"/>
        <v>-8.4500000000000006E-2</v>
      </c>
      <c r="W22" s="6">
        <f t="shared" si="20"/>
        <v>-7.8100000000000003E-2</v>
      </c>
      <c r="X22" s="6">
        <f t="shared" si="21"/>
        <v>-7.1800000000000003E-2</v>
      </c>
      <c r="Y22" s="6">
        <f t="shared" si="22"/>
        <v>-6.54E-2</v>
      </c>
      <c r="Z22" s="6">
        <f t="shared" si="23"/>
        <v>-5.3499999999999999E-2</v>
      </c>
      <c r="AB22" s="1" t="s">
        <v>178</v>
      </c>
      <c r="AC22" s="7" t="b">
        <f t="shared" si="32"/>
        <v>1</v>
      </c>
      <c r="AD22" s="7">
        <f t="shared" si="33"/>
        <v>0.5</v>
      </c>
      <c r="AE22" s="7">
        <f t="shared" ca="1" si="34"/>
        <v>72</v>
      </c>
      <c r="AF22" s="7">
        <f t="shared" ca="1" si="35"/>
        <v>73</v>
      </c>
      <c r="AG22" s="7">
        <f t="shared" ca="1" si="31"/>
        <v>0.5</v>
      </c>
      <c r="AI22" s="7">
        <f t="shared" si="24"/>
        <v>0.39179999999999998</v>
      </c>
      <c r="AJ22" s="7">
        <f t="shared" si="3"/>
        <v>0.40210000000000001</v>
      </c>
      <c r="AK22" s="7">
        <f t="shared" si="4"/>
        <v>0.40699999999999997</v>
      </c>
      <c r="AL22" s="7">
        <f t="shared" si="5"/>
        <v>0.4118</v>
      </c>
      <c r="AM22" s="7">
        <f t="shared" si="6"/>
        <v>0.41649999999999998</v>
      </c>
      <c r="AN22" s="7">
        <f t="shared" si="7"/>
        <v>0.42159999999999997</v>
      </c>
      <c r="AO22" s="7">
        <f t="shared" si="8"/>
        <v>0.43180000000000002</v>
      </c>
      <c r="AQ22" s="1">
        <f t="shared" si="25"/>
        <v>1E-3</v>
      </c>
      <c r="AR22" s="1">
        <f t="shared" si="9"/>
        <v>2.5799999999999998E-3</v>
      </c>
      <c r="AS22" s="1">
        <f t="shared" si="9"/>
        <v>3.9399999999999999E-3</v>
      </c>
      <c r="AT22" s="1">
        <f t="shared" si="10"/>
        <v>5.8700000000000002E-3</v>
      </c>
      <c r="AU22" s="1">
        <f t="shared" si="9"/>
        <v>8.5199999999999998E-3</v>
      </c>
      <c r="AV22" s="1">
        <f t="shared" si="11"/>
        <v>1.255E-2</v>
      </c>
      <c r="AW22" s="1">
        <f t="shared" si="12"/>
        <v>2.5669999999999998E-2</v>
      </c>
    </row>
    <row r="23" spans="1:49" x14ac:dyDescent="0.55000000000000004">
      <c r="A23" s="1" t="s">
        <v>22</v>
      </c>
      <c r="B23" s="1">
        <v>84321.4</v>
      </c>
      <c r="C23" s="1">
        <v>0.41460000000000002</v>
      </c>
      <c r="D23" s="1">
        <v>0.44479999999999997</v>
      </c>
      <c r="G23" s="1" t="s">
        <v>155</v>
      </c>
      <c r="H23" s="1" t="s">
        <v>155</v>
      </c>
      <c r="J23" s="1">
        <f t="shared" si="0"/>
        <v>-8.8999999999999996E-2</v>
      </c>
      <c r="K23" s="1">
        <f t="shared" si="1"/>
        <v>-7.0499999999999993E-2</v>
      </c>
      <c r="M23" s="1">
        <f t="shared" si="13"/>
        <v>-8.8999999999999996E-2</v>
      </c>
      <c r="N23" s="1">
        <f t="shared" si="14"/>
        <v>-6.0499999999999998E-2</v>
      </c>
      <c r="P23" s="1">
        <f t="shared" si="15"/>
        <v>2.8500000000000001E-2</v>
      </c>
      <c r="Q23" s="2">
        <v>3.7400000000000003E-2</v>
      </c>
      <c r="R23" s="2">
        <f t="shared" si="16"/>
        <v>3.44E-2</v>
      </c>
      <c r="T23" s="6">
        <f t="shared" si="17"/>
        <v>-0.10539999999999999</v>
      </c>
      <c r="U23" s="6">
        <f t="shared" si="18"/>
        <v>-9.1700000000000004E-2</v>
      </c>
      <c r="V23" s="6">
        <f t="shared" si="19"/>
        <v>-7.7700000000000005E-2</v>
      </c>
      <c r="W23" s="6">
        <f t="shared" si="20"/>
        <v>-6.0499999999999998E-2</v>
      </c>
      <c r="X23" s="6">
        <f t="shared" si="21"/>
        <v>-4.3299999999999998E-2</v>
      </c>
      <c r="Y23" s="6">
        <f t="shared" si="22"/>
        <v>-2.93E-2</v>
      </c>
      <c r="Z23" s="6">
        <f t="shared" si="23"/>
        <v>-1.5599999999999999E-2</v>
      </c>
      <c r="AB23" s="1" t="s">
        <v>167</v>
      </c>
      <c r="AC23" s="7" t="b">
        <f t="shared" si="32"/>
        <v>1</v>
      </c>
      <c r="AD23" s="7">
        <f t="shared" si="33"/>
        <v>0.5</v>
      </c>
      <c r="AE23" s="7">
        <f t="shared" ca="1" si="34"/>
        <v>72.2</v>
      </c>
      <c r="AF23" s="7">
        <f t="shared" ca="1" si="35"/>
        <v>72.8</v>
      </c>
      <c r="AG23" s="7">
        <f t="shared" ca="1" si="31"/>
        <v>0.496</v>
      </c>
      <c r="AI23" s="7">
        <f t="shared" si="24"/>
        <v>0.3891</v>
      </c>
      <c r="AJ23" s="7">
        <f t="shared" si="3"/>
        <v>0.4012</v>
      </c>
      <c r="AK23" s="7">
        <f t="shared" si="4"/>
        <v>0.4138</v>
      </c>
      <c r="AL23" s="7">
        <f t="shared" si="5"/>
        <v>0.4294</v>
      </c>
      <c r="AM23" s="7">
        <f t="shared" si="6"/>
        <v>0.44500000000000001</v>
      </c>
      <c r="AN23" s="7">
        <f t="shared" si="7"/>
        <v>0.4577</v>
      </c>
      <c r="AO23" s="7">
        <f t="shared" si="8"/>
        <v>0.46970000000000001</v>
      </c>
      <c r="AQ23" s="1">
        <f t="shared" si="25"/>
        <v>7.6999999999999996E-4</v>
      </c>
      <c r="AR23" s="1">
        <f t="shared" si="9"/>
        <v>2.3800000000000002E-3</v>
      </c>
      <c r="AS23" s="1">
        <f t="shared" si="9"/>
        <v>6.8900000000000003E-3</v>
      </c>
      <c r="AT23" s="1">
        <f t="shared" si="10"/>
        <v>2.1839999999999998E-2</v>
      </c>
      <c r="AU23" s="1">
        <f t="shared" si="9"/>
        <v>5.8040000000000001E-2</v>
      </c>
      <c r="AV23" s="1">
        <f t="shared" si="11"/>
        <v>0.11341</v>
      </c>
      <c r="AW23" s="1">
        <f t="shared" si="12"/>
        <v>0.19331999999999999</v>
      </c>
    </row>
    <row r="24" spans="1:49" x14ac:dyDescent="0.55000000000000004">
      <c r="A24" s="1" t="s">
        <v>23</v>
      </c>
      <c r="B24" s="1">
        <v>104288</v>
      </c>
      <c r="C24" s="1">
        <v>0.61809999999999998</v>
      </c>
      <c r="D24" s="1">
        <v>0.63290000000000002</v>
      </c>
      <c r="F24" s="1" t="s">
        <v>156</v>
      </c>
      <c r="G24" s="1" t="s">
        <v>156</v>
      </c>
      <c r="H24" s="1" t="s">
        <v>156</v>
      </c>
      <c r="J24" s="1">
        <f t="shared" si="0"/>
        <v>0.1145</v>
      </c>
      <c r="K24" s="1">
        <f t="shared" si="1"/>
        <v>0.1176</v>
      </c>
      <c r="M24" s="1">
        <f t="shared" si="13"/>
        <v>0.1045</v>
      </c>
      <c r="N24" s="1">
        <f t="shared" si="14"/>
        <v>0.1076</v>
      </c>
      <c r="P24" s="1">
        <f t="shared" si="15"/>
        <v>3.0999999999999999E-3</v>
      </c>
      <c r="Q24" s="2">
        <v>2.47E-2</v>
      </c>
      <c r="R24" s="2">
        <f t="shared" si="16"/>
        <v>1.7500000000000002E-2</v>
      </c>
      <c r="T24" s="6">
        <f t="shared" si="17"/>
        <v>7.5999999999999998E-2</v>
      </c>
      <c r="U24" s="6">
        <f t="shared" si="18"/>
        <v>9.01E-2</v>
      </c>
      <c r="V24" s="6">
        <f t="shared" si="19"/>
        <v>9.8900000000000002E-2</v>
      </c>
      <c r="W24" s="6">
        <f t="shared" si="20"/>
        <v>0.1076</v>
      </c>
      <c r="X24" s="6">
        <f t="shared" si="21"/>
        <v>0.1164</v>
      </c>
      <c r="Y24" s="6">
        <f t="shared" si="22"/>
        <v>0.12509999999999999</v>
      </c>
      <c r="Z24" s="6">
        <f t="shared" si="23"/>
        <v>0.13919999999999999</v>
      </c>
      <c r="AI24" s="7">
        <f t="shared" si="24"/>
        <v>0.59050000000000002</v>
      </c>
      <c r="AJ24" s="7">
        <f t="shared" si="3"/>
        <v>0.60299999999999998</v>
      </c>
      <c r="AK24" s="7">
        <f t="shared" si="4"/>
        <v>0.61040000000000005</v>
      </c>
      <c r="AL24" s="7">
        <f t="shared" si="5"/>
        <v>0.61750000000000005</v>
      </c>
      <c r="AM24" s="7">
        <f t="shared" si="6"/>
        <v>0.62470000000000003</v>
      </c>
      <c r="AN24" s="7">
        <f t="shared" si="7"/>
        <v>0.6321</v>
      </c>
      <c r="AO24" s="7">
        <f t="shared" si="8"/>
        <v>0.64449999999999996</v>
      </c>
      <c r="AQ24" s="1">
        <f t="shared" si="25"/>
        <v>0.99514000000000002</v>
      </c>
      <c r="AR24" s="1">
        <f t="shared" si="9"/>
        <v>0.99836999999999998</v>
      </c>
      <c r="AS24" s="1">
        <f t="shared" si="9"/>
        <v>0.99919999999999998</v>
      </c>
      <c r="AT24" s="1">
        <f t="shared" si="10"/>
        <v>0.99961</v>
      </c>
      <c r="AU24" s="1">
        <f t="shared" si="9"/>
        <v>0.99982000000000004</v>
      </c>
      <c r="AV24" s="1">
        <f t="shared" si="11"/>
        <v>0.99992000000000003</v>
      </c>
      <c r="AW24" s="1">
        <f t="shared" si="12"/>
        <v>0.99997999999999998</v>
      </c>
    </row>
    <row r="25" spans="1:49" x14ac:dyDescent="0.55000000000000004">
      <c r="A25" s="1" t="s">
        <v>24</v>
      </c>
      <c r="B25" s="1">
        <v>76588.2</v>
      </c>
      <c r="C25" s="1">
        <v>0.29509999999999997</v>
      </c>
      <c r="D25" s="1">
        <v>0.30380000000000001</v>
      </c>
      <c r="F25" s="1" t="s">
        <v>155</v>
      </c>
      <c r="G25" s="1" t="s">
        <v>155</v>
      </c>
      <c r="H25" s="1" t="s">
        <v>155</v>
      </c>
      <c r="J25" s="1">
        <f t="shared" si="0"/>
        <v>-0.20849999999999999</v>
      </c>
      <c r="K25" s="1">
        <f t="shared" si="1"/>
        <v>-0.21149999999999999</v>
      </c>
      <c r="M25" s="1">
        <f t="shared" si="13"/>
        <v>-0.19850000000000001</v>
      </c>
      <c r="N25" s="1">
        <f t="shared" si="14"/>
        <v>-0.20150000000000001</v>
      </c>
      <c r="P25" s="1">
        <f t="shared" si="15"/>
        <v>-3.0000000000000001E-3</v>
      </c>
      <c r="Q25" s="2">
        <v>-6.6E-3</v>
      </c>
      <c r="R25" s="2">
        <f t="shared" si="16"/>
        <v>-5.4000000000000003E-3</v>
      </c>
      <c r="T25" s="6">
        <f t="shared" si="17"/>
        <v>-0.19070000000000001</v>
      </c>
      <c r="U25" s="6">
        <f t="shared" si="18"/>
        <v>-0.1961</v>
      </c>
      <c r="V25" s="6">
        <f t="shared" si="19"/>
        <v>-0.1988</v>
      </c>
      <c r="W25" s="6">
        <f t="shared" si="20"/>
        <v>-0.20150000000000001</v>
      </c>
      <c r="X25" s="6">
        <f t="shared" si="21"/>
        <v>-0.20419999999999999</v>
      </c>
      <c r="Y25" s="6">
        <f t="shared" si="22"/>
        <v>-0.2069</v>
      </c>
      <c r="Z25" s="6">
        <f t="shared" si="23"/>
        <v>-0.21229999999999999</v>
      </c>
      <c r="AI25" s="7">
        <f t="shared" si="24"/>
        <v>0.30380000000000001</v>
      </c>
      <c r="AJ25" s="7">
        <f t="shared" si="3"/>
        <v>0.29680000000000001</v>
      </c>
      <c r="AK25" s="7">
        <f t="shared" si="4"/>
        <v>0.29270000000000002</v>
      </c>
      <c r="AL25" s="7">
        <f t="shared" si="5"/>
        <v>0.28839999999999999</v>
      </c>
      <c r="AM25" s="7">
        <f t="shared" si="6"/>
        <v>0.28410000000000002</v>
      </c>
      <c r="AN25" s="7">
        <f t="shared" si="7"/>
        <v>0.28010000000000002</v>
      </c>
      <c r="AO25" s="7">
        <f t="shared" si="8"/>
        <v>0.27300000000000002</v>
      </c>
      <c r="AQ25" s="1">
        <f t="shared" si="25"/>
        <v>0</v>
      </c>
      <c r="AR25" s="1">
        <f t="shared" si="9"/>
        <v>0</v>
      </c>
      <c r="AS25" s="1">
        <f t="shared" si="9"/>
        <v>0</v>
      </c>
      <c r="AT25" s="1">
        <f t="shared" si="10"/>
        <v>0</v>
      </c>
      <c r="AU25" s="1">
        <f t="shared" si="9"/>
        <v>0</v>
      </c>
      <c r="AV25" s="1">
        <f t="shared" si="11"/>
        <v>0</v>
      </c>
      <c r="AW25" s="1">
        <f t="shared" si="12"/>
        <v>0</v>
      </c>
    </row>
    <row r="26" spans="1:49" x14ac:dyDescent="0.55000000000000004">
      <c r="A26" s="1" t="s">
        <v>25</v>
      </c>
      <c r="B26" s="1">
        <v>86403</v>
      </c>
      <c r="C26" s="1">
        <v>0.37059999999999998</v>
      </c>
      <c r="D26" s="1">
        <v>0.32919999999999999</v>
      </c>
      <c r="F26" s="1" t="s">
        <v>155</v>
      </c>
      <c r="H26" s="1" t="s">
        <v>155</v>
      </c>
      <c r="J26" s="1">
        <f t="shared" si="0"/>
        <v>-0.13300000000000001</v>
      </c>
      <c r="K26" s="1">
        <f t="shared" si="1"/>
        <v>-0.18609999999999999</v>
      </c>
      <c r="M26" s="1">
        <f t="shared" si="13"/>
        <v>-0.123</v>
      </c>
      <c r="N26" s="1">
        <f t="shared" si="14"/>
        <v>-0.18609999999999999</v>
      </c>
      <c r="P26" s="1">
        <f t="shared" si="15"/>
        <v>-6.3100000000000003E-2</v>
      </c>
      <c r="Q26" s="2">
        <v>-5.2400000000000002E-2</v>
      </c>
      <c r="R26" s="2">
        <f t="shared" si="16"/>
        <v>-5.6000000000000001E-2</v>
      </c>
      <c r="T26" s="6">
        <f t="shared" si="17"/>
        <v>-0.13689999999999999</v>
      </c>
      <c r="U26" s="6">
        <f t="shared" si="18"/>
        <v>-0.14460000000000001</v>
      </c>
      <c r="V26" s="6">
        <f t="shared" si="19"/>
        <v>-0.15939999999999999</v>
      </c>
      <c r="W26" s="6">
        <f t="shared" si="20"/>
        <v>-0.18609999999999999</v>
      </c>
      <c r="X26" s="6">
        <f t="shared" si="21"/>
        <v>-0.21279999999999999</v>
      </c>
      <c r="Y26" s="6">
        <f t="shared" si="22"/>
        <v>-0.2276</v>
      </c>
      <c r="Z26" s="6">
        <f t="shared" si="23"/>
        <v>-0.23530000000000001</v>
      </c>
      <c r="AI26" s="7">
        <f t="shared" si="24"/>
        <v>0.35759999999999997</v>
      </c>
      <c r="AJ26" s="7">
        <f t="shared" si="3"/>
        <v>0.3483</v>
      </c>
      <c r="AK26" s="7">
        <f t="shared" si="4"/>
        <v>0.33210000000000001</v>
      </c>
      <c r="AL26" s="7">
        <f t="shared" si="5"/>
        <v>0.30380000000000001</v>
      </c>
      <c r="AM26" s="7">
        <f t="shared" si="6"/>
        <v>0.27550000000000002</v>
      </c>
      <c r="AN26" s="7">
        <f t="shared" si="7"/>
        <v>0.25940000000000002</v>
      </c>
      <c r="AO26" s="7">
        <f t="shared" si="8"/>
        <v>0.25</v>
      </c>
      <c r="AQ26" s="1">
        <f t="shared" si="25"/>
        <v>2.0000000000000002E-5</v>
      </c>
      <c r="AR26" s="1">
        <f t="shared" si="9"/>
        <v>1.0000000000000001E-5</v>
      </c>
      <c r="AS26" s="1">
        <f t="shared" si="9"/>
        <v>0</v>
      </c>
      <c r="AT26" s="1">
        <f t="shared" si="10"/>
        <v>0</v>
      </c>
      <c r="AU26" s="1">
        <f t="shared" si="9"/>
        <v>0</v>
      </c>
      <c r="AV26" s="1">
        <f t="shared" si="11"/>
        <v>0</v>
      </c>
      <c r="AW26" s="1">
        <f t="shared" si="12"/>
        <v>0</v>
      </c>
    </row>
    <row r="27" spans="1:49" x14ac:dyDescent="0.55000000000000004">
      <c r="A27" s="1" t="s">
        <v>26</v>
      </c>
      <c r="B27" s="1">
        <v>89046</v>
      </c>
      <c r="C27" s="1">
        <v>0.56720000000000004</v>
      </c>
      <c r="D27" s="1">
        <v>0.61550000000000005</v>
      </c>
      <c r="F27" s="1" t="s">
        <v>156</v>
      </c>
      <c r="G27" s="1" t="s">
        <v>156</v>
      </c>
      <c r="H27" s="1" t="s">
        <v>156</v>
      </c>
      <c r="J27" s="1">
        <f t="shared" si="0"/>
        <v>6.3600000000000004E-2</v>
      </c>
      <c r="K27" s="1">
        <f t="shared" si="1"/>
        <v>0.1002</v>
      </c>
      <c r="M27" s="1">
        <f t="shared" si="13"/>
        <v>5.3600000000000002E-2</v>
      </c>
      <c r="N27" s="1">
        <f t="shared" si="14"/>
        <v>9.0200000000000002E-2</v>
      </c>
      <c r="P27" s="1">
        <f t="shared" si="15"/>
        <v>3.6600000000000001E-2</v>
      </c>
      <c r="Q27" s="2">
        <v>4.1000000000000002E-2</v>
      </c>
      <c r="R27" s="2">
        <f t="shared" si="16"/>
        <v>3.95E-2</v>
      </c>
      <c r="T27" s="6">
        <f t="shared" si="17"/>
        <v>4.36E-2</v>
      </c>
      <c r="U27" s="6">
        <f t="shared" si="18"/>
        <v>5.5899999999999998E-2</v>
      </c>
      <c r="V27" s="6">
        <f t="shared" si="19"/>
        <v>7.0499999999999993E-2</v>
      </c>
      <c r="W27" s="6">
        <f t="shared" si="20"/>
        <v>9.0200000000000002E-2</v>
      </c>
      <c r="X27" s="6">
        <f t="shared" si="21"/>
        <v>0.11</v>
      </c>
      <c r="Y27" s="6">
        <f t="shared" si="22"/>
        <v>0.1245</v>
      </c>
      <c r="Z27" s="6">
        <f t="shared" si="23"/>
        <v>0.1368</v>
      </c>
      <c r="AI27" s="7">
        <f t="shared" si="24"/>
        <v>0.55810000000000004</v>
      </c>
      <c r="AJ27" s="7">
        <f t="shared" si="3"/>
        <v>0.56879999999999997</v>
      </c>
      <c r="AK27" s="7">
        <f t="shared" si="4"/>
        <v>0.58199999999999996</v>
      </c>
      <c r="AL27" s="7">
        <f t="shared" si="5"/>
        <v>0.60009999999999997</v>
      </c>
      <c r="AM27" s="7">
        <f t="shared" si="6"/>
        <v>0.61829999999999996</v>
      </c>
      <c r="AN27" s="7">
        <f t="shared" si="7"/>
        <v>0.63149999999999995</v>
      </c>
      <c r="AO27" s="7">
        <f t="shared" si="8"/>
        <v>0.6421</v>
      </c>
      <c r="AQ27" s="1">
        <f t="shared" si="25"/>
        <v>0.95154000000000005</v>
      </c>
      <c r="AR27" s="1">
        <f t="shared" si="9"/>
        <v>0.97533000000000003</v>
      </c>
      <c r="AS27" s="1">
        <f t="shared" si="9"/>
        <v>0.99043000000000003</v>
      </c>
      <c r="AT27" s="1">
        <f t="shared" si="10"/>
        <v>0.99787999999999999</v>
      </c>
      <c r="AU27" s="1">
        <f t="shared" si="9"/>
        <v>0.99963999999999997</v>
      </c>
      <c r="AV27" s="1">
        <f t="shared" si="11"/>
        <v>0.99990999999999997</v>
      </c>
      <c r="AW27" s="1">
        <f t="shared" si="12"/>
        <v>0.99997999999999998</v>
      </c>
    </row>
    <row r="28" spans="1:49" x14ac:dyDescent="0.55000000000000004">
      <c r="A28" s="1" t="s">
        <v>27</v>
      </c>
      <c r="B28" s="1">
        <v>88967</v>
      </c>
      <c r="C28" s="1">
        <v>0.50639999999999996</v>
      </c>
      <c r="D28" s="1">
        <v>0.62350000000000005</v>
      </c>
      <c r="F28" s="1" t="s">
        <v>156</v>
      </c>
      <c r="G28" s="1" t="s">
        <v>156</v>
      </c>
      <c r="H28" s="1" t="s">
        <v>156</v>
      </c>
      <c r="J28" s="1">
        <f t="shared" si="0"/>
        <v>2.8E-3</v>
      </c>
      <c r="K28" s="1">
        <f t="shared" si="1"/>
        <v>0.1082</v>
      </c>
      <c r="M28" s="1">
        <f t="shared" si="13"/>
        <v>-7.1999999999999998E-3</v>
      </c>
      <c r="N28" s="1">
        <f t="shared" si="14"/>
        <v>9.8199999999999996E-2</v>
      </c>
      <c r="P28" s="1">
        <f t="shared" si="15"/>
        <v>0.10539999999999999</v>
      </c>
      <c r="Q28" s="2">
        <v>6.9800000000000001E-2</v>
      </c>
      <c r="R28" s="2">
        <f t="shared" si="16"/>
        <v>8.1699999999999995E-2</v>
      </c>
      <c r="T28" s="6">
        <f t="shared" si="17"/>
        <v>4.8300000000000003E-2</v>
      </c>
      <c r="U28" s="6">
        <f t="shared" si="18"/>
        <v>5.1200000000000002E-2</v>
      </c>
      <c r="V28" s="6">
        <f t="shared" si="19"/>
        <v>6.3200000000000006E-2</v>
      </c>
      <c r="W28" s="6">
        <f t="shared" si="20"/>
        <v>9.8199999999999996E-2</v>
      </c>
      <c r="X28" s="6">
        <f t="shared" si="21"/>
        <v>0.13320000000000001</v>
      </c>
      <c r="Y28" s="6">
        <f t="shared" si="22"/>
        <v>0.1452</v>
      </c>
      <c r="Z28" s="6">
        <f t="shared" si="23"/>
        <v>0.14810000000000001</v>
      </c>
      <c r="AI28" s="7">
        <f t="shared" si="24"/>
        <v>0.56279999999999997</v>
      </c>
      <c r="AJ28" s="7">
        <f t="shared" si="3"/>
        <v>0.56410000000000005</v>
      </c>
      <c r="AK28" s="7">
        <f t="shared" si="4"/>
        <v>0.57469999999999999</v>
      </c>
      <c r="AL28" s="7">
        <f t="shared" si="5"/>
        <v>0.60809999999999997</v>
      </c>
      <c r="AM28" s="7">
        <f t="shared" si="6"/>
        <v>0.64149999999999996</v>
      </c>
      <c r="AN28" s="7">
        <f t="shared" si="7"/>
        <v>0.6522</v>
      </c>
      <c r="AO28" s="7">
        <f t="shared" si="8"/>
        <v>0.65339999999999998</v>
      </c>
      <c r="AQ28" s="1">
        <f t="shared" si="25"/>
        <v>0.96362000000000003</v>
      </c>
      <c r="AR28" s="1">
        <f t="shared" si="9"/>
        <v>0.96648000000000001</v>
      </c>
      <c r="AS28" s="1">
        <f t="shared" si="9"/>
        <v>0.98358999999999996</v>
      </c>
      <c r="AT28" s="1">
        <f t="shared" si="10"/>
        <v>0.99899000000000004</v>
      </c>
      <c r="AU28" s="1">
        <f t="shared" si="9"/>
        <v>0.99997000000000003</v>
      </c>
      <c r="AV28" s="1">
        <f t="shared" si="11"/>
        <v>0.99999000000000005</v>
      </c>
      <c r="AW28" s="1">
        <f t="shared" si="12"/>
        <v>0.99999000000000005</v>
      </c>
    </row>
    <row r="29" spans="1:49" x14ac:dyDescent="0.55000000000000004">
      <c r="A29" s="1" t="s">
        <v>28</v>
      </c>
      <c r="B29" s="1">
        <v>100637.9</v>
      </c>
      <c r="C29" s="1">
        <v>0.5454</v>
      </c>
      <c r="D29" s="1">
        <v>0.54620000000000002</v>
      </c>
      <c r="F29" s="1" t="s">
        <v>156</v>
      </c>
      <c r="G29" s="1" t="s">
        <v>156</v>
      </c>
      <c r="J29" s="1">
        <f t="shared" si="0"/>
        <v>4.1799999999999997E-2</v>
      </c>
      <c r="K29" s="1">
        <f t="shared" si="1"/>
        <v>3.09E-2</v>
      </c>
      <c r="M29" s="1">
        <f t="shared" si="13"/>
        <v>3.1800000000000002E-2</v>
      </c>
      <c r="N29" s="1">
        <f t="shared" si="14"/>
        <v>2.0899999999999998E-2</v>
      </c>
      <c r="P29" s="1">
        <f t="shared" si="15"/>
        <v>-1.09E-2</v>
      </c>
      <c r="Q29" s="2">
        <v>-2.2700000000000001E-2</v>
      </c>
      <c r="R29" s="2">
        <f t="shared" si="16"/>
        <v>-1.8800000000000001E-2</v>
      </c>
      <c r="T29" s="6">
        <f t="shared" si="17"/>
        <v>5.4100000000000002E-2</v>
      </c>
      <c r="U29" s="6">
        <f t="shared" si="18"/>
        <v>3.9699999999999999E-2</v>
      </c>
      <c r="V29" s="6">
        <f t="shared" si="19"/>
        <v>3.0300000000000001E-2</v>
      </c>
      <c r="W29" s="6">
        <f t="shared" si="20"/>
        <v>2.0899999999999998E-2</v>
      </c>
      <c r="X29" s="6">
        <f t="shared" si="21"/>
        <v>1.15E-2</v>
      </c>
      <c r="Y29" s="6">
        <f t="shared" si="22"/>
        <v>2.0999999999999999E-3</v>
      </c>
      <c r="Z29" s="6">
        <f t="shared" si="23"/>
        <v>-1.23E-2</v>
      </c>
      <c r="AI29" s="7">
        <f t="shared" si="24"/>
        <v>0.55859999999999999</v>
      </c>
      <c r="AJ29" s="7">
        <f t="shared" si="3"/>
        <v>0.54259999999999997</v>
      </c>
      <c r="AK29" s="7">
        <f t="shared" si="4"/>
        <v>0.53180000000000005</v>
      </c>
      <c r="AL29" s="7">
        <f t="shared" si="5"/>
        <v>0.52080000000000004</v>
      </c>
      <c r="AM29" s="7">
        <f t="shared" si="6"/>
        <v>0.50980000000000003</v>
      </c>
      <c r="AN29" s="7">
        <f t="shared" si="7"/>
        <v>0.49909999999999999</v>
      </c>
      <c r="AO29" s="7">
        <f t="shared" si="8"/>
        <v>0.48299999999999998</v>
      </c>
      <c r="AQ29" s="1">
        <f t="shared" si="25"/>
        <v>0.95296000000000003</v>
      </c>
      <c r="AR29" s="1">
        <f t="shared" si="9"/>
        <v>0.88822999999999996</v>
      </c>
      <c r="AS29" s="1">
        <f t="shared" si="9"/>
        <v>0.81820999999999999</v>
      </c>
      <c r="AT29" s="1">
        <f t="shared" si="10"/>
        <v>0.72384000000000004</v>
      </c>
      <c r="AU29" s="1">
        <f t="shared" si="9"/>
        <v>0.61026000000000002</v>
      </c>
      <c r="AV29" s="1">
        <f t="shared" si="11"/>
        <v>0.48974000000000001</v>
      </c>
      <c r="AW29" s="1">
        <f t="shared" si="12"/>
        <v>0.31358000000000003</v>
      </c>
    </row>
    <row r="30" spans="1:49" x14ac:dyDescent="0.55000000000000004">
      <c r="A30" s="1" t="s">
        <v>29</v>
      </c>
      <c r="B30" s="1">
        <v>91006</v>
      </c>
      <c r="C30" s="1">
        <v>0.30819999999999997</v>
      </c>
      <c r="D30" s="1">
        <v>0.37630000000000002</v>
      </c>
      <c r="F30" s="1" t="s">
        <v>155</v>
      </c>
      <c r="G30" s="1" t="s">
        <v>155</v>
      </c>
      <c r="H30" s="1" t="s">
        <v>155</v>
      </c>
      <c r="J30" s="1">
        <f t="shared" si="0"/>
        <v>-0.19539999999999999</v>
      </c>
      <c r="K30" s="1">
        <f t="shared" si="1"/>
        <v>-0.13900000000000001</v>
      </c>
      <c r="M30" s="1">
        <f t="shared" si="13"/>
        <v>-0.18540000000000001</v>
      </c>
      <c r="N30" s="1">
        <f t="shared" si="14"/>
        <v>-0.129</v>
      </c>
      <c r="P30" s="1">
        <f t="shared" si="15"/>
        <v>5.6399999999999999E-2</v>
      </c>
      <c r="Q30" s="2">
        <v>5.7500000000000002E-2</v>
      </c>
      <c r="R30" s="2">
        <f t="shared" si="16"/>
        <v>5.7099999999999998E-2</v>
      </c>
      <c r="T30" s="6">
        <f t="shared" si="17"/>
        <v>-0.1782</v>
      </c>
      <c r="U30" s="6">
        <f t="shared" si="18"/>
        <v>-0.1709</v>
      </c>
      <c r="V30" s="6">
        <f t="shared" si="19"/>
        <v>-0.15609999999999999</v>
      </c>
      <c r="W30" s="6">
        <f t="shared" si="20"/>
        <v>-0.129</v>
      </c>
      <c r="X30" s="6">
        <f t="shared" si="21"/>
        <v>-0.1019</v>
      </c>
      <c r="Y30" s="6">
        <f t="shared" si="22"/>
        <v>-8.7099999999999997E-2</v>
      </c>
      <c r="Z30" s="6">
        <f t="shared" si="23"/>
        <v>-7.9799999999999996E-2</v>
      </c>
      <c r="AI30" s="7">
        <f t="shared" si="24"/>
        <v>0.31630000000000003</v>
      </c>
      <c r="AJ30" s="7">
        <f t="shared" si="3"/>
        <v>0.32200000000000001</v>
      </c>
      <c r="AK30" s="7">
        <f t="shared" si="4"/>
        <v>0.33539999999999998</v>
      </c>
      <c r="AL30" s="7">
        <f t="shared" si="5"/>
        <v>0.3609</v>
      </c>
      <c r="AM30" s="7">
        <f t="shared" si="6"/>
        <v>0.38640000000000002</v>
      </c>
      <c r="AN30" s="7">
        <f t="shared" si="7"/>
        <v>0.39989999999999998</v>
      </c>
      <c r="AO30" s="7">
        <f t="shared" si="8"/>
        <v>0.40550000000000003</v>
      </c>
      <c r="AQ30" s="1">
        <f t="shared" si="25"/>
        <v>0</v>
      </c>
      <c r="AR30" s="1">
        <f t="shared" si="9"/>
        <v>0</v>
      </c>
      <c r="AS30" s="1">
        <f t="shared" si="9"/>
        <v>0</v>
      </c>
      <c r="AT30" s="1">
        <f t="shared" si="10"/>
        <v>4.0000000000000003E-5</v>
      </c>
      <c r="AU30" s="1">
        <f t="shared" si="9"/>
        <v>5.9000000000000003E-4</v>
      </c>
      <c r="AV30" s="1">
        <f t="shared" si="11"/>
        <v>2.1199999999999999E-3</v>
      </c>
      <c r="AW30" s="1">
        <f t="shared" si="12"/>
        <v>3.47E-3</v>
      </c>
    </row>
    <row r="31" spans="1:49" x14ac:dyDescent="0.55000000000000004">
      <c r="A31" s="1" t="s">
        <v>30</v>
      </c>
      <c r="B31" s="1">
        <v>97062.2</v>
      </c>
      <c r="C31" s="1">
        <v>0.52610000000000001</v>
      </c>
      <c r="D31" s="1">
        <v>0.50470000000000004</v>
      </c>
      <c r="H31" s="1" t="s">
        <v>156</v>
      </c>
      <c r="J31" s="1">
        <f t="shared" si="0"/>
        <v>2.2499999999999999E-2</v>
      </c>
      <c r="K31" s="1">
        <f t="shared" si="1"/>
        <v>-1.06E-2</v>
      </c>
      <c r="M31" s="1">
        <f t="shared" si="13"/>
        <v>2.2499999999999999E-2</v>
      </c>
      <c r="N31" s="1">
        <f t="shared" si="14"/>
        <v>-1.06E-2</v>
      </c>
      <c r="P31" s="1">
        <f t="shared" si="15"/>
        <v>-3.3099999999999997E-2</v>
      </c>
      <c r="Q31" s="2">
        <v>-3.1800000000000002E-2</v>
      </c>
      <c r="R31" s="2">
        <f t="shared" si="16"/>
        <v>-3.2199999999999999E-2</v>
      </c>
      <c r="T31" s="6">
        <f t="shared" si="17"/>
        <v>3.3300000000000003E-2</v>
      </c>
      <c r="U31" s="6">
        <f t="shared" si="18"/>
        <v>1.9099999999999999E-2</v>
      </c>
      <c r="V31" s="6">
        <f t="shared" si="19"/>
        <v>5.4999999999999997E-3</v>
      </c>
      <c r="W31" s="6">
        <f t="shared" si="20"/>
        <v>-1.06E-2</v>
      </c>
      <c r="X31" s="6">
        <f t="shared" si="21"/>
        <v>-2.6700000000000002E-2</v>
      </c>
      <c r="Y31" s="6">
        <f t="shared" si="22"/>
        <v>-4.0300000000000002E-2</v>
      </c>
      <c r="Z31" s="6">
        <f t="shared" si="23"/>
        <v>-5.45E-2</v>
      </c>
      <c r="AI31" s="7">
        <f t="shared" si="24"/>
        <v>0.54779999999999995</v>
      </c>
      <c r="AJ31" s="7">
        <f t="shared" si="3"/>
        <v>0.53200000000000003</v>
      </c>
      <c r="AK31" s="7">
        <f t="shared" si="4"/>
        <v>0.51700000000000002</v>
      </c>
      <c r="AL31" s="7">
        <f t="shared" si="5"/>
        <v>0.49930000000000002</v>
      </c>
      <c r="AM31" s="7">
        <f t="shared" si="6"/>
        <v>0.48159999999999997</v>
      </c>
      <c r="AN31" s="7">
        <f t="shared" si="7"/>
        <v>0.4667</v>
      </c>
      <c r="AO31" s="7">
        <f t="shared" si="8"/>
        <v>0.45079999999999998</v>
      </c>
      <c r="AQ31" s="1">
        <f t="shared" si="25"/>
        <v>0.91398999999999997</v>
      </c>
      <c r="AR31" s="1">
        <f t="shared" si="9"/>
        <v>0.81972</v>
      </c>
      <c r="AS31" s="1">
        <f t="shared" si="9"/>
        <v>0.68642000000000003</v>
      </c>
      <c r="AT31" s="1">
        <f t="shared" si="10"/>
        <v>0.49202000000000001</v>
      </c>
      <c r="AU31" s="1">
        <f t="shared" si="9"/>
        <v>0.29953999999999997</v>
      </c>
      <c r="AV31" s="1">
        <f t="shared" si="11"/>
        <v>0.17069000000000001</v>
      </c>
      <c r="AW31" s="1">
        <f t="shared" si="12"/>
        <v>7.9899999999999999E-2</v>
      </c>
    </row>
    <row r="32" spans="1:49" x14ac:dyDescent="0.55000000000000004">
      <c r="A32" s="1" t="s">
        <v>31</v>
      </c>
      <c r="B32" s="1">
        <v>67461</v>
      </c>
      <c r="C32" s="1">
        <v>0.34689999999999999</v>
      </c>
      <c r="D32" s="1">
        <v>0.33829999999999999</v>
      </c>
      <c r="F32" s="1" t="s">
        <v>157</v>
      </c>
      <c r="G32" s="1" t="s">
        <v>157</v>
      </c>
      <c r="H32" s="1" t="s">
        <v>157</v>
      </c>
      <c r="J32" s="1">
        <f t="shared" si="0"/>
        <v>-0.15670000000000001</v>
      </c>
      <c r="K32" s="1">
        <f t="shared" si="1"/>
        <v>-0.17699999999999999</v>
      </c>
      <c r="M32" s="1">
        <f t="shared" si="13"/>
        <v>-0.15670000000000001</v>
      </c>
      <c r="N32" s="1">
        <f t="shared" si="14"/>
        <v>-0.17699999999999999</v>
      </c>
      <c r="P32" s="1">
        <f t="shared" si="15"/>
        <v>-2.0299999999999999E-2</v>
      </c>
      <c r="Q32" s="2">
        <v>-1.0500000000000001E-2</v>
      </c>
      <c r="R32" s="2">
        <f t="shared" si="16"/>
        <v>-1.38E-2</v>
      </c>
      <c r="T32" s="6">
        <f t="shared" si="17"/>
        <v>-0.15060000000000001</v>
      </c>
      <c r="U32" s="6">
        <f t="shared" si="18"/>
        <v>-0.16320000000000001</v>
      </c>
      <c r="V32" s="6">
        <f t="shared" si="19"/>
        <v>-0.1701</v>
      </c>
      <c r="W32" s="6">
        <f t="shared" si="20"/>
        <v>-0.17699999999999999</v>
      </c>
      <c r="X32" s="6">
        <f t="shared" si="21"/>
        <v>-0.18390000000000001</v>
      </c>
      <c r="Y32" s="6">
        <f t="shared" si="22"/>
        <v>-0.1908</v>
      </c>
      <c r="Z32" s="6">
        <f t="shared" si="23"/>
        <v>-0.2034</v>
      </c>
      <c r="AI32" s="7">
        <f t="shared" si="24"/>
        <v>0.35389999999999999</v>
      </c>
      <c r="AJ32" s="7">
        <f t="shared" si="3"/>
        <v>0.3397</v>
      </c>
      <c r="AK32" s="7">
        <f t="shared" si="4"/>
        <v>0.33139999999999997</v>
      </c>
      <c r="AL32" s="7">
        <f t="shared" si="5"/>
        <v>0.32290000000000002</v>
      </c>
      <c r="AM32" s="7">
        <f t="shared" si="6"/>
        <v>0.31440000000000001</v>
      </c>
      <c r="AN32" s="7">
        <f t="shared" si="7"/>
        <v>0.30620000000000003</v>
      </c>
      <c r="AO32" s="7">
        <f t="shared" si="8"/>
        <v>0.29189999999999999</v>
      </c>
      <c r="AQ32" s="1">
        <f t="shared" si="25"/>
        <v>1.0000000000000001E-5</v>
      </c>
      <c r="AR32" s="1">
        <f t="shared" si="9"/>
        <v>0</v>
      </c>
      <c r="AS32" s="1">
        <f t="shared" si="9"/>
        <v>0</v>
      </c>
      <c r="AT32" s="1">
        <f t="shared" si="10"/>
        <v>0</v>
      </c>
      <c r="AU32" s="1">
        <f t="shared" si="9"/>
        <v>0</v>
      </c>
      <c r="AV32" s="1">
        <f t="shared" si="11"/>
        <v>0</v>
      </c>
      <c r="AW32" s="1">
        <f t="shared" si="12"/>
        <v>0</v>
      </c>
    </row>
    <row r="33" spans="1:49" x14ac:dyDescent="0.55000000000000004">
      <c r="A33" s="1" t="s">
        <v>32</v>
      </c>
      <c r="B33" s="1">
        <v>94023</v>
      </c>
      <c r="C33" s="1">
        <v>0.65380000000000005</v>
      </c>
      <c r="D33" s="1">
        <v>0.69020000000000004</v>
      </c>
      <c r="F33" s="1" t="s">
        <v>156</v>
      </c>
      <c r="G33" s="1" t="s">
        <v>156</v>
      </c>
      <c r="H33" s="1" t="s">
        <v>156</v>
      </c>
      <c r="J33" s="1">
        <f t="shared" si="0"/>
        <v>0.1502</v>
      </c>
      <c r="K33" s="1">
        <f t="shared" si="1"/>
        <v>0.1749</v>
      </c>
      <c r="M33" s="1">
        <f t="shared" si="13"/>
        <v>0.14019999999999999</v>
      </c>
      <c r="N33" s="1">
        <f t="shared" si="14"/>
        <v>0.16489999999999999</v>
      </c>
      <c r="P33" s="1">
        <f t="shared" si="15"/>
        <v>2.47E-2</v>
      </c>
      <c r="Q33" s="2">
        <v>1.24E-2</v>
      </c>
      <c r="R33" s="2">
        <f t="shared" si="16"/>
        <v>1.6500000000000001E-2</v>
      </c>
      <c r="T33" s="6">
        <f t="shared" si="17"/>
        <v>0.1346</v>
      </c>
      <c r="U33" s="6">
        <f t="shared" si="18"/>
        <v>0.1484</v>
      </c>
      <c r="V33" s="6">
        <f t="shared" si="19"/>
        <v>0.15670000000000001</v>
      </c>
      <c r="W33" s="6">
        <f t="shared" si="20"/>
        <v>0.16489999999999999</v>
      </c>
      <c r="X33" s="6">
        <f t="shared" si="21"/>
        <v>0.17319999999999999</v>
      </c>
      <c r="Y33" s="6">
        <f t="shared" si="22"/>
        <v>0.18140000000000001</v>
      </c>
      <c r="Z33" s="6">
        <f t="shared" si="23"/>
        <v>0.19520000000000001</v>
      </c>
      <c r="AI33" s="7">
        <f t="shared" si="24"/>
        <v>0.64910000000000001</v>
      </c>
      <c r="AJ33" s="7">
        <f t="shared" si="3"/>
        <v>0.6613</v>
      </c>
      <c r="AK33" s="7">
        <f t="shared" si="4"/>
        <v>0.66820000000000002</v>
      </c>
      <c r="AL33" s="7">
        <f t="shared" si="5"/>
        <v>0.67479999999999996</v>
      </c>
      <c r="AM33" s="7">
        <f t="shared" si="6"/>
        <v>0.68149999999999999</v>
      </c>
      <c r="AN33" s="7">
        <f t="shared" si="7"/>
        <v>0.68840000000000001</v>
      </c>
      <c r="AO33" s="7">
        <f t="shared" si="8"/>
        <v>0.70050000000000001</v>
      </c>
      <c r="AQ33" s="1">
        <f t="shared" si="25"/>
        <v>0.99999000000000005</v>
      </c>
      <c r="AR33" s="1">
        <f t="shared" si="9"/>
        <v>1</v>
      </c>
      <c r="AS33" s="1">
        <f t="shared" si="9"/>
        <v>1</v>
      </c>
      <c r="AT33" s="1">
        <f t="shared" si="10"/>
        <v>1</v>
      </c>
      <c r="AU33" s="1">
        <f t="shared" si="9"/>
        <v>1</v>
      </c>
      <c r="AV33" s="1">
        <f t="shared" si="11"/>
        <v>1</v>
      </c>
      <c r="AW33" s="1">
        <f t="shared" si="12"/>
        <v>1</v>
      </c>
    </row>
    <row r="34" spans="1:49" x14ac:dyDescent="0.55000000000000004">
      <c r="A34" s="1" t="s">
        <v>33</v>
      </c>
      <c r="B34" s="1">
        <v>94045.9</v>
      </c>
      <c r="C34" s="1">
        <v>0.28070000000000001</v>
      </c>
      <c r="D34" s="1">
        <v>0.2379</v>
      </c>
      <c r="F34" s="1" t="s">
        <v>155</v>
      </c>
      <c r="G34" s="1" t="s">
        <v>155</v>
      </c>
      <c r="H34" s="1" t="s">
        <v>155</v>
      </c>
      <c r="J34" s="1">
        <f t="shared" ref="J34:J65" si="36">ROUND(C34-C$154,4)</f>
        <v>-0.22289999999999999</v>
      </c>
      <c r="K34" s="1">
        <f t="shared" ref="K34:K65" si="37">ROUND(D34-D$154,4)</f>
        <v>-0.27739999999999998</v>
      </c>
      <c r="M34" s="1">
        <f t="shared" si="13"/>
        <v>-0.21290000000000001</v>
      </c>
      <c r="N34" s="1">
        <f t="shared" si="14"/>
        <v>-0.26740000000000003</v>
      </c>
      <c r="P34" s="1">
        <f t="shared" si="15"/>
        <v>-5.45E-2</v>
      </c>
      <c r="Q34" s="2">
        <v>-3.4200000000000001E-2</v>
      </c>
      <c r="R34" s="2">
        <f t="shared" si="16"/>
        <v>-4.1000000000000002E-2</v>
      </c>
      <c r="T34" s="6">
        <f t="shared" si="17"/>
        <v>-0.22040000000000001</v>
      </c>
      <c r="U34" s="6">
        <f t="shared" si="18"/>
        <v>-0.23230000000000001</v>
      </c>
      <c r="V34" s="6">
        <f t="shared" si="19"/>
        <v>-0.24690000000000001</v>
      </c>
      <c r="W34" s="6">
        <f t="shared" si="20"/>
        <v>-0.26740000000000003</v>
      </c>
      <c r="X34" s="6">
        <f t="shared" si="21"/>
        <v>-0.28789999999999999</v>
      </c>
      <c r="Y34" s="6">
        <f t="shared" si="22"/>
        <v>-0.30249999999999999</v>
      </c>
      <c r="Z34" s="6">
        <f t="shared" si="23"/>
        <v>-0.31440000000000001</v>
      </c>
      <c r="AI34" s="7">
        <f t="shared" si="24"/>
        <v>0.27410000000000001</v>
      </c>
      <c r="AJ34" s="7">
        <f t="shared" si="3"/>
        <v>0.2606</v>
      </c>
      <c r="AK34" s="7">
        <f t="shared" si="4"/>
        <v>0.24460000000000001</v>
      </c>
      <c r="AL34" s="7">
        <f t="shared" si="5"/>
        <v>0.2225</v>
      </c>
      <c r="AM34" s="7">
        <f t="shared" si="6"/>
        <v>0.20039999999999999</v>
      </c>
      <c r="AN34" s="7">
        <f t="shared" si="7"/>
        <v>0.1845</v>
      </c>
      <c r="AO34" s="7">
        <f t="shared" si="8"/>
        <v>0.1709</v>
      </c>
      <c r="AQ34" s="1">
        <f t="shared" si="25"/>
        <v>0</v>
      </c>
      <c r="AR34" s="1">
        <f t="shared" si="9"/>
        <v>0</v>
      </c>
      <c r="AS34" s="1">
        <f t="shared" si="9"/>
        <v>0</v>
      </c>
      <c r="AT34" s="1">
        <f t="shared" si="10"/>
        <v>0</v>
      </c>
      <c r="AU34" s="1">
        <f t="shared" si="9"/>
        <v>0</v>
      </c>
      <c r="AV34" s="1">
        <f t="shared" si="11"/>
        <v>0</v>
      </c>
      <c r="AW34" s="1">
        <f t="shared" si="12"/>
        <v>0</v>
      </c>
    </row>
    <row r="35" spans="1:49" x14ac:dyDescent="0.55000000000000004">
      <c r="A35" s="1" t="s">
        <v>34</v>
      </c>
      <c r="B35" s="1">
        <v>89089.600000000006</v>
      </c>
      <c r="C35" s="1">
        <v>0.49619999999999997</v>
      </c>
      <c r="D35" s="1">
        <v>0.48980000000000001</v>
      </c>
      <c r="F35" s="1" t="s">
        <v>156</v>
      </c>
      <c r="G35" s="1" t="s">
        <v>156</v>
      </c>
      <c r="H35" s="1" t="s">
        <v>155</v>
      </c>
      <c r="J35" s="1">
        <f t="shared" si="36"/>
        <v>-7.4000000000000003E-3</v>
      </c>
      <c r="K35" s="1">
        <f t="shared" si="37"/>
        <v>-2.5499999999999998E-2</v>
      </c>
      <c r="M35" s="1">
        <f t="shared" si="13"/>
        <v>-1.7399999999999999E-2</v>
      </c>
      <c r="N35" s="1">
        <f t="shared" si="14"/>
        <v>-3.5499999999999997E-2</v>
      </c>
      <c r="P35" s="1">
        <f t="shared" si="15"/>
        <v>-1.8100000000000002E-2</v>
      </c>
      <c r="Q35" s="2">
        <v>-2.98E-2</v>
      </c>
      <c r="R35" s="2">
        <f t="shared" si="16"/>
        <v>-2.5899999999999999E-2</v>
      </c>
      <c r="T35" s="6">
        <f t="shared" si="17"/>
        <v>4.4999999999999997E-3</v>
      </c>
      <c r="U35" s="6">
        <f t="shared" si="18"/>
        <v>-1.0500000000000001E-2</v>
      </c>
      <c r="V35" s="6">
        <f t="shared" si="19"/>
        <v>-2.2599999999999999E-2</v>
      </c>
      <c r="W35" s="6">
        <f t="shared" si="20"/>
        <v>-3.5499999999999997E-2</v>
      </c>
      <c r="X35" s="6">
        <f t="shared" si="21"/>
        <v>-4.8500000000000001E-2</v>
      </c>
      <c r="Y35" s="6">
        <f t="shared" si="22"/>
        <v>-6.0499999999999998E-2</v>
      </c>
      <c r="Z35" s="6">
        <f t="shared" si="23"/>
        <v>-7.5499999999999998E-2</v>
      </c>
      <c r="AI35" s="7">
        <f t="shared" si="24"/>
        <v>0.499</v>
      </c>
      <c r="AJ35" s="7">
        <f t="shared" si="3"/>
        <v>0.4824</v>
      </c>
      <c r="AK35" s="7">
        <f t="shared" si="4"/>
        <v>0.46889999999999998</v>
      </c>
      <c r="AL35" s="7">
        <f t="shared" si="5"/>
        <v>0.45440000000000003</v>
      </c>
      <c r="AM35" s="7">
        <f t="shared" si="6"/>
        <v>0.43980000000000002</v>
      </c>
      <c r="AN35" s="7">
        <f t="shared" si="7"/>
        <v>0.42649999999999999</v>
      </c>
      <c r="AO35" s="7">
        <f t="shared" si="8"/>
        <v>0.4098</v>
      </c>
      <c r="AQ35" s="1">
        <f t="shared" si="25"/>
        <v>0.48859999999999998</v>
      </c>
      <c r="AR35" s="1">
        <f t="shared" si="9"/>
        <v>0.30753000000000003</v>
      </c>
      <c r="AS35" s="1">
        <f t="shared" si="9"/>
        <v>0.18712000000000001</v>
      </c>
      <c r="AT35" s="1">
        <f t="shared" si="10"/>
        <v>9.6310000000000007E-2</v>
      </c>
      <c r="AU35" s="1">
        <f t="shared" si="9"/>
        <v>4.2720000000000001E-2</v>
      </c>
      <c r="AV35" s="1">
        <f t="shared" si="11"/>
        <v>1.7860000000000001E-2</v>
      </c>
      <c r="AW35" s="1">
        <f t="shared" si="12"/>
        <v>4.9800000000000001E-3</v>
      </c>
    </row>
    <row r="36" spans="1:49" x14ac:dyDescent="0.55000000000000004">
      <c r="A36" s="1" t="s">
        <v>35</v>
      </c>
      <c r="B36" s="1">
        <v>98752</v>
      </c>
      <c r="C36" s="1">
        <v>0.41789999999999999</v>
      </c>
      <c r="D36" s="1">
        <v>0.39679999999999999</v>
      </c>
      <c r="F36" s="1" t="s">
        <v>155</v>
      </c>
      <c r="G36" s="1" t="s">
        <v>155</v>
      </c>
      <c r="H36" s="1" t="s">
        <v>155</v>
      </c>
      <c r="J36" s="1">
        <f t="shared" si="36"/>
        <v>-8.5699999999999998E-2</v>
      </c>
      <c r="K36" s="1">
        <f t="shared" si="37"/>
        <v>-0.11849999999999999</v>
      </c>
      <c r="M36" s="1">
        <f t="shared" si="13"/>
        <v>-7.5700000000000003E-2</v>
      </c>
      <c r="N36" s="1">
        <f t="shared" si="14"/>
        <v>-0.1085</v>
      </c>
      <c r="P36" s="1">
        <f t="shared" si="15"/>
        <v>-3.2800000000000003E-2</v>
      </c>
      <c r="Q36" s="2">
        <v>-1.4800000000000001E-2</v>
      </c>
      <c r="R36" s="2">
        <f t="shared" si="16"/>
        <v>-2.0799999999999999E-2</v>
      </c>
      <c r="T36" s="6">
        <f t="shared" si="17"/>
        <v>-7.3099999999999998E-2</v>
      </c>
      <c r="U36" s="6">
        <f t="shared" si="18"/>
        <v>-8.77E-2</v>
      </c>
      <c r="V36" s="6">
        <f t="shared" si="19"/>
        <v>-9.8100000000000007E-2</v>
      </c>
      <c r="W36" s="6">
        <f t="shared" si="20"/>
        <v>-0.1085</v>
      </c>
      <c r="X36" s="6">
        <f t="shared" si="21"/>
        <v>-0.11890000000000001</v>
      </c>
      <c r="Y36" s="6">
        <f t="shared" si="22"/>
        <v>-0.1293</v>
      </c>
      <c r="Z36" s="6">
        <f t="shared" si="23"/>
        <v>-0.1439</v>
      </c>
      <c r="AI36" s="7">
        <f t="shared" si="24"/>
        <v>0.4214</v>
      </c>
      <c r="AJ36" s="7">
        <f t="shared" si="3"/>
        <v>0.4052</v>
      </c>
      <c r="AK36" s="7">
        <f t="shared" si="4"/>
        <v>0.39340000000000003</v>
      </c>
      <c r="AL36" s="7">
        <f t="shared" si="5"/>
        <v>0.38140000000000002</v>
      </c>
      <c r="AM36" s="7">
        <f t="shared" si="6"/>
        <v>0.36940000000000001</v>
      </c>
      <c r="AN36" s="7">
        <f t="shared" si="7"/>
        <v>0.35770000000000002</v>
      </c>
      <c r="AO36" s="7">
        <f t="shared" si="8"/>
        <v>0.34139999999999998</v>
      </c>
      <c r="AQ36" s="1">
        <f t="shared" si="25"/>
        <v>1.2359999999999999E-2</v>
      </c>
      <c r="AR36" s="1">
        <f t="shared" si="9"/>
        <v>3.3800000000000002E-3</v>
      </c>
      <c r="AS36" s="1">
        <f t="shared" si="9"/>
        <v>1.16E-3</v>
      </c>
      <c r="AT36" s="1">
        <f t="shared" si="10"/>
        <v>3.5E-4</v>
      </c>
      <c r="AU36" s="1">
        <f t="shared" si="9"/>
        <v>1E-4</v>
      </c>
      <c r="AV36" s="1">
        <f t="shared" si="11"/>
        <v>2.0000000000000002E-5</v>
      </c>
      <c r="AW36" s="1">
        <f t="shared" si="12"/>
        <v>0</v>
      </c>
    </row>
    <row r="37" spans="1:49" x14ac:dyDescent="0.55000000000000004">
      <c r="A37" s="1" t="s">
        <v>36</v>
      </c>
      <c r="B37" s="1">
        <v>99422.8</v>
      </c>
      <c r="C37" s="1">
        <v>0.48499999999999999</v>
      </c>
      <c r="D37" s="1">
        <v>0.49109999999999998</v>
      </c>
      <c r="F37" s="1" t="s">
        <v>156</v>
      </c>
      <c r="G37" s="1" t="s">
        <v>155</v>
      </c>
      <c r="H37" s="1" t="s">
        <v>155</v>
      </c>
      <c r="J37" s="1">
        <f t="shared" si="36"/>
        <v>-1.8599999999999998E-2</v>
      </c>
      <c r="K37" s="1">
        <f t="shared" si="37"/>
        <v>-2.4199999999999999E-2</v>
      </c>
      <c r="M37" s="1">
        <f t="shared" si="13"/>
        <v>-2.86E-2</v>
      </c>
      <c r="N37" s="1">
        <f t="shared" si="14"/>
        <v>-1.4200000000000001E-2</v>
      </c>
      <c r="P37" s="1">
        <f t="shared" si="15"/>
        <v>1.44E-2</v>
      </c>
      <c r="Q37" s="2">
        <v>1.6400000000000001E-2</v>
      </c>
      <c r="R37" s="2">
        <f t="shared" si="16"/>
        <v>1.5699999999999999E-2</v>
      </c>
      <c r="T37" s="6">
        <f t="shared" si="17"/>
        <v>-4.3400000000000001E-2</v>
      </c>
      <c r="U37" s="6">
        <f t="shared" si="18"/>
        <v>-2.9899999999999999E-2</v>
      </c>
      <c r="V37" s="6">
        <f t="shared" si="19"/>
        <v>-2.2100000000000002E-2</v>
      </c>
      <c r="W37" s="6">
        <f t="shared" si="20"/>
        <v>-1.4200000000000001E-2</v>
      </c>
      <c r="X37" s="6">
        <f t="shared" si="21"/>
        <v>-6.4000000000000003E-3</v>
      </c>
      <c r="Y37" s="6">
        <f t="shared" si="22"/>
        <v>1.5E-3</v>
      </c>
      <c r="Z37" s="6">
        <f t="shared" si="23"/>
        <v>1.4999999999999999E-2</v>
      </c>
      <c r="AI37" s="7">
        <f t="shared" si="24"/>
        <v>0.4511</v>
      </c>
      <c r="AJ37" s="7">
        <f t="shared" si="3"/>
        <v>0.46300000000000002</v>
      </c>
      <c r="AK37" s="7">
        <f t="shared" si="4"/>
        <v>0.46939999999999998</v>
      </c>
      <c r="AL37" s="7">
        <f t="shared" si="5"/>
        <v>0.47570000000000001</v>
      </c>
      <c r="AM37" s="7">
        <f t="shared" si="6"/>
        <v>0.4819</v>
      </c>
      <c r="AN37" s="7">
        <f t="shared" si="7"/>
        <v>0.48849999999999999</v>
      </c>
      <c r="AO37" s="7">
        <f t="shared" si="8"/>
        <v>0.50029999999999997</v>
      </c>
      <c r="AQ37" s="1">
        <f t="shared" si="25"/>
        <v>8.1189999999999998E-2</v>
      </c>
      <c r="AR37" s="1">
        <f t="shared" si="9"/>
        <v>0.14521999999999999</v>
      </c>
      <c r="AS37" s="1">
        <f t="shared" si="9"/>
        <v>0.19098000000000001</v>
      </c>
      <c r="AT37" s="1">
        <f t="shared" si="10"/>
        <v>0.24374999999999999</v>
      </c>
      <c r="AU37" s="1">
        <f t="shared" si="9"/>
        <v>0.30253000000000002</v>
      </c>
      <c r="AV37" s="1">
        <f t="shared" si="11"/>
        <v>0.37124000000000001</v>
      </c>
      <c r="AW37" s="1">
        <f t="shared" si="12"/>
        <v>0.50341999999999998</v>
      </c>
    </row>
    <row r="38" spans="1:49" x14ac:dyDescent="0.55000000000000004">
      <c r="A38" s="1" t="s">
        <v>37</v>
      </c>
      <c r="B38" s="1">
        <v>105528</v>
      </c>
      <c r="C38" s="1">
        <v>0.62580000000000002</v>
      </c>
      <c r="D38" s="1">
        <v>0.61880000000000002</v>
      </c>
      <c r="F38" s="1" t="s">
        <v>155</v>
      </c>
      <c r="H38" s="1" t="s">
        <v>155</v>
      </c>
      <c r="J38" s="1">
        <f t="shared" si="36"/>
        <v>0.1222</v>
      </c>
      <c r="K38" s="1">
        <f t="shared" si="37"/>
        <v>0.10349999999999999</v>
      </c>
      <c r="M38" s="1">
        <f t="shared" si="13"/>
        <v>0.13220000000000001</v>
      </c>
      <c r="N38" s="1">
        <f t="shared" si="14"/>
        <v>0.10349999999999999</v>
      </c>
      <c r="P38" s="1">
        <f t="shared" si="15"/>
        <v>-2.87E-2</v>
      </c>
      <c r="Q38" s="2">
        <v>8.8999999999999999E-3</v>
      </c>
      <c r="R38" s="2">
        <f t="shared" si="16"/>
        <v>-3.5999999999999999E-3</v>
      </c>
      <c r="T38" s="6">
        <f t="shared" si="17"/>
        <v>0.11070000000000001</v>
      </c>
      <c r="U38" s="6">
        <f t="shared" si="18"/>
        <v>0.1071</v>
      </c>
      <c r="V38" s="6">
        <f t="shared" si="19"/>
        <v>0.1053</v>
      </c>
      <c r="W38" s="6">
        <f t="shared" si="20"/>
        <v>0.10349999999999999</v>
      </c>
      <c r="X38" s="6">
        <f t="shared" si="21"/>
        <v>0.1017</v>
      </c>
      <c r="Y38" s="6">
        <f t="shared" si="22"/>
        <v>9.9900000000000003E-2</v>
      </c>
      <c r="Z38" s="6">
        <f t="shared" si="23"/>
        <v>9.6299999999999997E-2</v>
      </c>
      <c r="AI38" s="7">
        <f t="shared" si="24"/>
        <v>0.60519999999999996</v>
      </c>
      <c r="AJ38" s="7">
        <f t="shared" si="3"/>
        <v>0.6</v>
      </c>
      <c r="AK38" s="7">
        <f t="shared" si="4"/>
        <v>0.5968</v>
      </c>
      <c r="AL38" s="7">
        <f t="shared" si="5"/>
        <v>0.59340000000000004</v>
      </c>
      <c r="AM38" s="7">
        <f t="shared" si="6"/>
        <v>0.59</v>
      </c>
      <c r="AN38" s="7">
        <f t="shared" si="7"/>
        <v>0.58689999999999998</v>
      </c>
      <c r="AO38" s="7">
        <f t="shared" si="8"/>
        <v>0.58160000000000001</v>
      </c>
      <c r="AQ38" s="1">
        <f t="shared" si="25"/>
        <v>0.99868000000000001</v>
      </c>
      <c r="AR38" s="1">
        <f t="shared" si="9"/>
        <v>0.99785999999999997</v>
      </c>
      <c r="AS38" s="1">
        <f t="shared" si="9"/>
        <v>0.99716000000000005</v>
      </c>
      <c r="AT38" s="1">
        <f t="shared" si="10"/>
        <v>0.99619000000000002</v>
      </c>
      <c r="AU38" s="1">
        <f t="shared" si="9"/>
        <v>0.99494000000000005</v>
      </c>
      <c r="AV38" s="1">
        <f t="shared" si="11"/>
        <v>0.99348000000000003</v>
      </c>
      <c r="AW38" s="1">
        <f t="shared" si="12"/>
        <v>0.99012999999999995</v>
      </c>
    </row>
    <row r="39" spans="1:49" x14ac:dyDescent="0.55000000000000004">
      <c r="A39" s="1" t="s">
        <v>38</v>
      </c>
      <c r="B39" s="1">
        <v>100677</v>
      </c>
      <c r="C39" s="1">
        <v>0.36680000000000001</v>
      </c>
      <c r="D39" s="1">
        <v>0.3659</v>
      </c>
      <c r="F39" s="1" t="s">
        <v>155</v>
      </c>
      <c r="G39" s="1" t="s">
        <v>155</v>
      </c>
      <c r="H39" s="1" t="s">
        <v>155</v>
      </c>
      <c r="J39" s="1">
        <f t="shared" si="36"/>
        <v>-0.1368</v>
      </c>
      <c r="K39" s="1">
        <f t="shared" si="37"/>
        <v>-0.14940000000000001</v>
      </c>
      <c r="M39" s="1">
        <f t="shared" si="13"/>
        <v>-0.1268</v>
      </c>
      <c r="N39" s="1">
        <f t="shared" si="14"/>
        <v>-0.1394</v>
      </c>
      <c r="P39" s="1">
        <f t="shared" si="15"/>
        <v>-1.26E-2</v>
      </c>
      <c r="Q39" s="2">
        <v>1E-4</v>
      </c>
      <c r="R39" s="2">
        <f t="shared" si="16"/>
        <v>-4.1000000000000003E-3</v>
      </c>
      <c r="T39" s="6">
        <f t="shared" si="17"/>
        <v>-0.13120000000000001</v>
      </c>
      <c r="U39" s="6">
        <f t="shared" si="18"/>
        <v>-0.1353</v>
      </c>
      <c r="V39" s="6">
        <f t="shared" si="19"/>
        <v>-0.13739999999999999</v>
      </c>
      <c r="W39" s="6">
        <f t="shared" si="20"/>
        <v>-0.1394</v>
      </c>
      <c r="X39" s="6">
        <f t="shared" si="21"/>
        <v>-0.14149999999999999</v>
      </c>
      <c r="Y39" s="6">
        <f t="shared" si="22"/>
        <v>-0.14349999999999999</v>
      </c>
      <c r="Z39" s="6">
        <f t="shared" si="23"/>
        <v>-0.14760000000000001</v>
      </c>
      <c r="AI39" s="7">
        <f t="shared" si="24"/>
        <v>0.36330000000000001</v>
      </c>
      <c r="AJ39" s="7">
        <f t="shared" si="3"/>
        <v>0.35759999999999997</v>
      </c>
      <c r="AK39" s="7">
        <f t="shared" si="4"/>
        <v>0.35410000000000003</v>
      </c>
      <c r="AL39" s="7">
        <f t="shared" si="5"/>
        <v>0.35049999999999998</v>
      </c>
      <c r="AM39" s="7">
        <f t="shared" si="6"/>
        <v>0.3468</v>
      </c>
      <c r="AN39" s="7">
        <f t="shared" si="7"/>
        <v>0.34350000000000003</v>
      </c>
      <c r="AO39" s="7">
        <f t="shared" si="8"/>
        <v>0.3377</v>
      </c>
      <c r="AQ39" s="1">
        <f t="shared" si="25"/>
        <v>5.0000000000000002E-5</v>
      </c>
      <c r="AR39" s="1">
        <f t="shared" si="9"/>
        <v>2.0000000000000002E-5</v>
      </c>
      <c r="AS39" s="1">
        <f t="shared" si="9"/>
        <v>2.0000000000000002E-5</v>
      </c>
      <c r="AT39" s="1">
        <f t="shared" si="10"/>
        <v>1.0000000000000001E-5</v>
      </c>
      <c r="AU39" s="1">
        <f t="shared" si="9"/>
        <v>1.0000000000000001E-5</v>
      </c>
      <c r="AV39" s="1">
        <f t="shared" si="11"/>
        <v>0</v>
      </c>
      <c r="AW39" s="1">
        <f t="shared" si="12"/>
        <v>0</v>
      </c>
    </row>
    <row r="40" spans="1:49" x14ac:dyDescent="0.55000000000000004">
      <c r="A40" s="1" t="s">
        <v>39</v>
      </c>
      <c r="B40" s="1">
        <v>99948</v>
      </c>
      <c r="C40" s="1">
        <v>0.69979999999999998</v>
      </c>
      <c r="D40" s="1">
        <v>0.63949999999999996</v>
      </c>
      <c r="F40" s="1" t="s">
        <v>156</v>
      </c>
      <c r="H40" s="1" t="s">
        <v>156</v>
      </c>
      <c r="J40" s="1">
        <f t="shared" si="36"/>
        <v>0.19620000000000001</v>
      </c>
      <c r="K40" s="1">
        <f t="shared" si="37"/>
        <v>0.1242</v>
      </c>
      <c r="M40" s="1">
        <f t="shared" si="13"/>
        <v>0.1862</v>
      </c>
      <c r="N40" s="1">
        <f t="shared" si="14"/>
        <v>0.1242</v>
      </c>
      <c r="P40" s="1">
        <f t="shared" si="15"/>
        <v>-6.2E-2</v>
      </c>
      <c r="Q40" s="2">
        <v>-5.0900000000000001E-2</v>
      </c>
      <c r="R40" s="2">
        <f t="shared" si="16"/>
        <v>-5.4600000000000003E-2</v>
      </c>
      <c r="T40" s="6">
        <f t="shared" si="17"/>
        <v>0.17319999999999999</v>
      </c>
      <c r="U40" s="6">
        <f t="shared" si="18"/>
        <v>0.1653</v>
      </c>
      <c r="V40" s="6">
        <f t="shared" si="19"/>
        <v>0.15029999999999999</v>
      </c>
      <c r="W40" s="6">
        <f t="shared" si="20"/>
        <v>0.1242</v>
      </c>
      <c r="X40" s="6">
        <f t="shared" si="21"/>
        <v>9.8100000000000007E-2</v>
      </c>
      <c r="Y40" s="6">
        <f t="shared" si="22"/>
        <v>8.3099999999999993E-2</v>
      </c>
      <c r="Z40" s="6">
        <f t="shared" si="23"/>
        <v>7.5200000000000003E-2</v>
      </c>
      <c r="AI40" s="7">
        <f t="shared" si="24"/>
        <v>0.68769999999999998</v>
      </c>
      <c r="AJ40" s="7">
        <f t="shared" si="3"/>
        <v>0.67820000000000003</v>
      </c>
      <c r="AK40" s="7">
        <f t="shared" si="4"/>
        <v>0.66180000000000005</v>
      </c>
      <c r="AL40" s="7">
        <f t="shared" si="5"/>
        <v>0.6341</v>
      </c>
      <c r="AM40" s="7">
        <f t="shared" si="6"/>
        <v>0.60640000000000005</v>
      </c>
      <c r="AN40" s="7">
        <f t="shared" si="7"/>
        <v>0.59009999999999996</v>
      </c>
      <c r="AO40" s="7">
        <f t="shared" si="8"/>
        <v>0.58050000000000002</v>
      </c>
      <c r="AQ40" s="1">
        <f t="shared" si="25"/>
        <v>1</v>
      </c>
      <c r="AR40" s="1">
        <f t="shared" si="9"/>
        <v>1</v>
      </c>
      <c r="AS40" s="1">
        <f t="shared" si="9"/>
        <v>1</v>
      </c>
      <c r="AT40" s="1">
        <f t="shared" si="10"/>
        <v>0.99994000000000005</v>
      </c>
      <c r="AU40" s="1">
        <f t="shared" si="9"/>
        <v>0.99882000000000004</v>
      </c>
      <c r="AV40" s="1">
        <f t="shared" si="11"/>
        <v>0.99497999999999998</v>
      </c>
      <c r="AW40" s="1">
        <f t="shared" si="12"/>
        <v>0.98928000000000005</v>
      </c>
    </row>
    <row r="41" spans="1:49" x14ac:dyDescent="0.55000000000000004">
      <c r="A41" s="1" t="s">
        <v>40</v>
      </c>
      <c r="B41" s="1">
        <v>88851</v>
      </c>
      <c r="C41" s="1">
        <v>0.53349999999999997</v>
      </c>
      <c r="D41" s="1">
        <v>0.64610000000000001</v>
      </c>
      <c r="F41" s="1" t="s">
        <v>156</v>
      </c>
      <c r="G41" s="1" t="s">
        <v>156</v>
      </c>
      <c r="J41" s="1">
        <f t="shared" si="36"/>
        <v>2.9899999999999999E-2</v>
      </c>
      <c r="K41" s="1">
        <f t="shared" si="37"/>
        <v>0.1308</v>
      </c>
      <c r="M41" s="1">
        <f t="shared" si="13"/>
        <v>1.9900000000000001E-2</v>
      </c>
      <c r="N41" s="1">
        <f t="shared" si="14"/>
        <v>0.1208</v>
      </c>
      <c r="P41" s="1">
        <f t="shared" si="15"/>
        <v>0.1009</v>
      </c>
      <c r="Q41" s="2">
        <v>5.1499999999999997E-2</v>
      </c>
      <c r="R41" s="2">
        <f t="shared" si="16"/>
        <v>6.8000000000000005E-2</v>
      </c>
      <c r="T41" s="6">
        <f t="shared" si="17"/>
        <v>7.1099999999999997E-2</v>
      </c>
      <c r="U41" s="6">
        <f t="shared" si="18"/>
        <v>7.6100000000000001E-2</v>
      </c>
      <c r="V41" s="6">
        <f t="shared" si="19"/>
        <v>8.9899999999999994E-2</v>
      </c>
      <c r="W41" s="6">
        <f t="shared" si="20"/>
        <v>0.1208</v>
      </c>
      <c r="X41" s="6">
        <f t="shared" si="21"/>
        <v>0.1517</v>
      </c>
      <c r="Y41" s="6">
        <f t="shared" si="22"/>
        <v>0.16550000000000001</v>
      </c>
      <c r="Z41" s="6">
        <f t="shared" si="23"/>
        <v>0.17050000000000001</v>
      </c>
      <c r="AI41" s="7">
        <f t="shared" si="24"/>
        <v>0.5756</v>
      </c>
      <c r="AJ41" s="7">
        <f t="shared" si="3"/>
        <v>0.57899999999999996</v>
      </c>
      <c r="AK41" s="7">
        <f t="shared" si="4"/>
        <v>0.59140000000000004</v>
      </c>
      <c r="AL41" s="7">
        <f t="shared" si="5"/>
        <v>0.62070000000000003</v>
      </c>
      <c r="AM41" s="7">
        <f t="shared" si="6"/>
        <v>0.65</v>
      </c>
      <c r="AN41" s="7">
        <f t="shared" si="7"/>
        <v>0.66249999999999998</v>
      </c>
      <c r="AO41" s="7">
        <f t="shared" si="8"/>
        <v>0.66579999999999995</v>
      </c>
      <c r="AQ41" s="1">
        <f t="shared" si="25"/>
        <v>0.98460999999999999</v>
      </c>
      <c r="AR41" s="1">
        <f t="shared" si="9"/>
        <v>0.98799999999999999</v>
      </c>
      <c r="AS41" s="1">
        <f t="shared" si="9"/>
        <v>0.99548999999999999</v>
      </c>
      <c r="AT41" s="1">
        <f t="shared" si="10"/>
        <v>0.99972000000000005</v>
      </c>
      <c r="AU41" s="1">
        <f t="shared" si="9"/>
        <v>0.99999000000000005</v>
      </c>
      <c r="AV41" s="1">
        <f t="shared" si="11"/>
        <v>1</v>
      </c>
      <c r="AW41" s="1">
        <f t="shared" si="12"/>
        <v>1</v>
      </c>
    </row>
    <row r="42" spans="1:49" x14ac:dyDescent="0.55000000000000004">
      <c r="A42" s="1" t="s">
        <v>41</v>
      </c>
      <c r="B42" s="1">
        <v>102034</v>
      </c>
      <c r="C42" s="1">
        <v>0.56499999999999995</v>
      </c>
      <c r="D42" s="1">
        <v>0.54730000000000001</v>
      </c>
      <c r="F42" s="1" t="s">
        <v>156</v>
      </c>
      <c r="G42" s="1" t="s">
        <v>156</v>
      </c>
      <c r="H42" s="1" t="s">
        <v>156</v>
      </c>
      <c r="J42" s="1">
        <f t="shared" si="36"/>
        <v>6.1400000000000003E-2</v>
      </c>
      <c r="K42" s="1">
        <f t="shared" si="37"/>
        <v>3.2000000000000001E-2</v>
      </c>
      <c r="M42" s="1">
        <f t="shared" si="13"/>
        <v>5.1400000000000001E-2</v>
      </c>
      <c r="N42" s="1">
        <f t="shared" si="14"/>
        <v>2.1999999999999999E-2</v>
      </c>
      <c r="P42" s="1">
        <f t="shared" si="15"/>
        <v>-2.9399999999999999E-2</v>
      </c>
      <c r="Q42" s="2">
        <v>-1.1900000000000001E-2</v>
      </c>
      <c r="R42" s="2">
        <f t="shared" si="16"/>
        <v>-1.77E-2</v>
      </c>
      <c r="T42" s="6">
        <f t="shared" si="17"/>
        <v>5.3800000000000001E-2</v>
      </c>
      <c r="U42" s="6">
        <f t="shared" si="18"/>
        <v>3.9699999999999999E-2</v>
      </c>
      <c r="V42" s="6">
        <f t="shared" si="19"/>
        <v>3.09E-2</v>
      </c>
      <c r="W42" s="6">
        <f t="shared" si="20"/>
        <v>2.1999999999999999E-2</v>
      </c>
      <c r="X42" s="6">
        <f t="shared" si="21"/>
        <v>1.32E-2</v>
      </c>
      <c r="Y42" s="6">
        <f t="shared" si="22"/>
        <v>4.3E-3</v>
      </c>
      <c r="Z42" s="6">
        <f t="shared" si="23"/>
        <v>-9.7999999999999997E-3</v>
      </c>
      <c r="AI42" s="7">
        <f t="shared" si="24"/>
        <v>0.56830000000000003</v>
      </c>
      <c r="AJ42" s="7">
        <f t="shared" si="3"/>
        <v>0.55259999999999998</v>
      </c>
      <c r="AK42" s="7">
        <f t="shared" si="4"/>
        <v>0.54239999999999999</v>
      </c>
      <c r="AL42" s="7">
        <f t="shared" si="5"/>
        <v>0.53190000000000004</v>
      </c>
      <c r="AM42" s="7">
        <f t="shared" si="6"/>
        <v>0.52149999999999996</v>
      </c>
      <c r="AN42" s="7">
        <f t="shared" si="7"/>
        <v>0.51129999999999998</v>
      </c>
      <c r="AO42" s="7">
        <f t="shared" si="8"/>
        <v>0.4955</v>
      </c>
      <c r="AQ42" s="1">
        <f t="shared" si="25"/>
        <v>0.97450000000000003</v>
      </c>
      <c r="AR42" s="1">
        <f t="shared" si="9"/>
        <v>0.93355999999999995</v>
      </c>
      <c r="AS42" s="1">
        <f t="shared" si="9"/>
        <v>0.88712999999999997</v>
      </c>
      <c r="AT42" s="1">
        <f t="shared" si="10"/>
        <v>0.81896999999999998</v>
      </c>
      <c r="AU42" s="1">
        <f t="shared" si="9"/>
        <v>0.73048999999999997</v>
      </c>
      <c r="AV42" s="1">
        <f t="shared" si="11"/>
        <v>0.62660000000000005</v>
      </c>
      <c r="AW42" s="1">
        <f t="shared" si="12"/>
        <v>0.44885000000000003</v>
      </c>
    </row>
    <row r="43" spans="1:49" x14ac:dyDescent="0.55000000000000004">
      <c r="A43" s="1" t="s">
        <v>42</v>
      </c>
      <c r="B43" s="1">
        <v>96948</v>
      </c>
      <c r="C43" s="1">
        <v>0.51700000000000002</v>
      </c>
      <c r="D43" s="1">
        <v>0.5464</v>
      </c>
      <c r="F43" s="1" t="s">
        <v>156</v>
      </c>
      <c r="G43" s="1" t="s">
        <v>156</v>
      </c>
      <c r="H43" s="1" t="s">
        <v>156</v>
      </c>
      <c r="J43" s="1">
        <f t="shared" si="36"/>
        <v>1.34E-2</v>
      </c>
      <c r="K43" s="1">
        <f t="shared" si="37"/>
        <v>3.1099999999999999E-2</v>
      </c>
      <c r="M43" s="1">
        <f t="shared" si="13"/>
        <v>3.3999999999999998E-3</v>
      </c>
      <c r="N43" s="1">
        <f t="shared" si="14"/>
        <v>2.1100000000000001E-2</v>
      </c>
      <c r="P43" s="1">
        <f t="shared" si="15"/>
        <v>1.77E-2</v>
      </c>
      <c r="Q43" s="2">
        <v>2.53E-2</v>
      </c>
      <c r="R43" s="2">
        <f t="shared" si="16"/>
        <v>2.2800000000000001E-2</v>
      </c>
      <c r="T43" s="6">
        <f t="shared" si="17"/>
        <v>-1.6299999999999999E-2</v>
      </c>
      <c r="U43" s="6">
        <f t="shared" si="18"/>
        <v>-1.4E-3</v>
      </c>
      <c r="V43" s="6">
        <f t="shared" si="19"/>
        <v>9.7000000000000003E-3</v>
      </c>
      <c r="W43" s="6">
        <f t="shared" si="20"/>
        <v>2.1100000000000001E-2</v>
      </c>
      <c r="X43" s="6">
        <f t="shared" si="21"/>
        <v>3.2500000000000001E-2</v>
      </c>
      <c r="Y43" s="6">
        <f t="shared" si="22"/>
        <v>4.36E-2</v>
      </c>
      <c r="Z43" s="6">
        <f t="shared" si="23"/>
        <v>5.8500000000000003E-2</v>
      </c>
      <c r="AI43" s="7">
        <f t="shared" si="24"/>
        <v>0.49819999999999998</v>
      </c>
      <c r="AJ43" s="7">
        <f t="shared" si="3"/>
        <v>0.51149999999999995</v>
      </c>
      <c r="AK43" s="7">
        <f t="shared" si="4"/>
        <v>0.5212</v>
      </c>
      <c r="AL43" s="7">
        <f t="shared" si="5"/>
        <v>0.53100000000000003</v>
      </c>
      <c r="AM43" s="7">
        <f t="shared" si="6"/>
        <v>0.54079999999999995</v>
      </c>
      <c r="AN43" s="7">
        <f t="shared" si="7"/>
        <v>0.55059999999999998</v>
      </c>
      <c r="AO43" s="7">
        <f t="shared" si="8"/>
        <v>0.56379999999999997</v>
      </c>
      <c r="AQ43" s="1">
        <f t="shared" si="25"/>
        <v>0.47949000000000003</v>
      </c>
      <c r="AR43" s="1">
        <f t="shared" si="9"/>
        <v>0.62875999999999999</v>
      </c>
      <c r="AS43" s="1">
        <f t="shared" si="9"/>
        <v>0.72765000000000002</v>
      </c>
      <c r="AT43" s="1">
        <f t="shared" si="10"/>
        <v>0.81211</v>
      </c>
      <c r="AU43" s="1">
        <f t="shared" si="9"/>
        <v>0.87814000000000003</v>
      </c>
      <c r="AV43" s="1">
        <f t="shared" si="11"/>
        <v>0.92586999999999997</v>
      </c>
      <c r="AW43" s="1">
        <f t="shared" si="12"/>
        <v>0.96584000000000003</v>
      </c>
    </row>
    <row r="44" spans="1:49" x14ac:dyDescent="0.55000000000000004">
      <c r="A44" s="1" t="s">
        <v>43</v>
      </c>
      <c r="B44" s="1">
        <v>101453</v>
      </c>
      <c r="C44" s="1">
        <v>0.45190000000000002</v>
      </c>
      <c r="D44" s="1">
        <v>0.48499999999999999</v>
      </c>
      <c r="F44" s="1" t="s">
        <v>156</v>
      </c>
      <c r="G44" s="1" t="s">
        <v>155</v>
      </c>
      <c r="H44" s="1" t="s">
        <v>155</v>
      </c>
      <c r="J44" s="1">
        <f t="shared" si="36"/>
        <v>-5.1700000000000003E-2</v>
      </c>
      <c r="K44" s="1">
        <f t="shared" si="37"/>
        <v>-3.0300000000000001E-2</v>
      </c>
      <c r="M44" s="1">
        <f t="shared" si="13"/>
        <v>-6.1699999999999998E-2</v>
      </c>
      <c r="N44" s="1">
        <f t="shared" si="14"/>
        <v>-2.0299999999999999E-2</v>
      </c>
      <c r="P44" s="1">
        <f t="shared" si="15"/>
        <v>4.1399999999999999E-2</v>
      </c>
      <c r="Q44" s="2">
        <v>2.41E-2</v>
      </c>
      <c r="R44" s="2">
        <f t="shared" si="16"/>
        <v>2.9899999999999999E-2</v>
      </c>
      <c r="T44" s="6">
        <f t="shared" si="17"/>
        <v>-6.3E-2</v>
      </c>
      <c r="U44" s="6">
        <f t="shared" si="18"/>
        <v>-4.8399999999999999E-2</v>
      </c>
      <c r="V44" s="6">
        <f t="shared" si="19"/>
        <v>-3.5299999999999998E-2</v>
      </c>
      <c r="W44" s="6">
        <f t="shared" si="20"/>
        <v>-2.0299999999999999E-2</v>
      </c>
      <c r="X44" s="6">
        <f t="shared" si="21"/>
        <v>-5.4000000000000003E-3</v>
      </c>
      <c r="Y44" s="6">
        <f t="shared" si="22"/>
        <v>7.7999999999999996E-3</v>
      </c>
      <c r="Z44" s="6">
        <f t="shared" si="23"/>
        <v>2.24E-2</v>
      </c>
      <c r="AI44" s="7">
        <f t="shared" si="24"/>
        <v>0.43149999999999999</v>
      </c>
      <c r="AJ44" s="7">
        <f t="shared" si="3"/>
        <v>0.44450000000000001</v>
      </c>
      <c r="AK44" s="7">
        <f t="shared" si="4"/>
        <v>0.45619999999999999</v>
      </c>
      <c r="AL44" s="7">
        <f t="shared" si="5"/>
        <v>0.46960000000000002</v>
      </c>
      <c r="AM44" s="7">
        <f t="shared" si="6"/>
        <v>0.4829</v>
      </c>
      <c r="AN44" s="7">
        <f t="shared" si="7"/>
        <v>0.49480000000000002</v>
      </c>
      <c r="AO44" s="7">
        <f t="shared" si="8"/>
        <v>0.50770000000000004</v>
      </c>
      <c r="AQ44" s="1">
        <f t="shared" si="25"/>
        <v>2.5170000000000001E-2</v>
      </c>
      <c r="AR44" s="1">
        <f t="shared" si="9"/>
        <v>5.6399999999999999E-2</v>
      </c>
      <c r="AS44" s="1">
        <f t="shared" si="9"/>
        <v>0.10539</v>
      </c>
      <c r="AT44" s="1">
        <f t="shared" si="10"/>
        <v>0.19253999999999999</v>
      </c>
      <c r="AU44" s="1">
        <f t="shared" si="9"/>
        <v>0.31257000000000001</v>
      </c>
      <c r="AV44" s="1">
        <f t="shared" si="11"/>
        <v>0.44095000000000001</v>
      </c>
      <c r="AW44" s="1">
        <f t="shared" si="12"/>
        <v>0.58706000000000003</v>
      </c>
    </row>
    <row r="45" spans="1:49" x14ac:dyDescent="0.55000000000000004">
      <c r="A45" s="1" t="s">
        <v>44</v>
      </c>
      <c r="B45" s="1">
        <v>96828</v>
      </c>
      <c r="C45" s="1">
        <v>0.49</v>
      </c>
      <c r="D45" s="1">
        <v>0.47260000000000002</v>
      </c>
      <c r="G45" s="1" t="s">
        <v>156</v>
      </c>
      <c r="H45" s="1" t="s">
        <v>155</v>
      </c>
      <c r="J45" s="1">
        <f t="shared" si="36"/>
        <v>-1.3599999999999999E-2</v>
      </c>
      <c r="K45" s="1">
        <f t="shared" si="37"/>
        <v>-4.2700000000000002E-2</v>
      </c>
      <c r="M45" s="1">
        <f t="shared" si="13"/>
        <v>-1.3599999999999999E-2</v>
      </c>
      <c r="N45" s="1">
        <f t="shared" si="14"/>
        <v>-5.2699999999999997E-2</v>
      </c>
      <c r="P45" s="1">
        <f t="shared" si="15"/>
        <v>-3.9100000000000003E-2</v>
      </c>
      <c r="Q45" s="2">
        <v>-9.4999999999999998E-3</v>
      </c>
      <c r="R45" s="2">
        <f t="shared" si="16"/>
        <v>-1.9400000000000001E-2</v>
      </c>
      <c r="T45" s="6">
        <f t="shared" si="17"/>
        <v>-1.8800000000000001E-2</v>
      </c>
      <c r="U45" s="6">
        <f t="shared" si="18"/>
        <v>-3.3300000000000003E-2</v>
      </c>
      <c r="V45" s="6">
        <f t="shared" si="19"/>
        <v>-4.2999999999999997E-2</v>
      </c>
      <c r="W45" s="6">
        <f t="shared" si="20"/>
        <v>-5.2699999999999997E-2</v>
      </c>
      <c r="X45" s="6">
        <f t="shared" si="21"/>
        <v>-6.2399999999999997E-2</v>
      </c>
      <c r="Y45" s="6">
        <f t="shared" si="22"/>
        <v>-7.2099999999999997E-2</v>
      </c>
      <c r="Z45" s="6">
        <f t="shared" si="23"/>
        <v>-8.6599999999999996E-2</v>
      </c>
      <c r="AI45" s="7">
        <f t="shared" si="24"/>
        <v>0.47570000000000001</v>
      </c>
      <c r="AJ45" s="7">
        <f t="shared" si="3"/>
        <v>0.45960000000000001</v>
      </c>
      <c r="AK45" s="7">
        <f t="shared" si="4"/>
        <v>0.44850000000000001</v>
      </c>
      <c r="AL45" s="7">
        <f t="shared" si="5"/>
        <v>0.43719999999999998</v>
      </c>
      <c r="AM45" s="7">
        <f t="shared" si="6"/>
        <v>0.4259</v>
      </c>
      <c r="AN45" s="7">
        <f t="shared" si="7"/>
        <v>0.41489999999999999</v>
      </c>
      <c r="AO45" s="7">
        <f t="shared" si="8"/>
        <v>0.3987</v>
      </c>
      <c r="AQ45" s="1">
        <f t="shared" si="25"/>
        <v>0.24374999999999999</v>
      </c>
      <c r="AR45" s="1">
        <f t="shared" si="9"/>
        <v>0.12418999999999999</v>
      </c>
      <c r="AS45" s="1">
        <f t="shared" si="9"/>
        <v>7.059E-2</v>
      </c>
      <c r="AT45" s="1">
        <f t="shared" si="10"/>
        <v>3.6380000000000003E-2</v>
      </c>
      <c r="AU45" s="1">
        <f t="shared" si="9"/>
        <v>1.712E-2</v>
      </c>
      <c r="AV45" s="1">
        <f t="shared" si="11"/>
        <v>7.5199999999999998E-3</v>
      </c>
      <c r="AW45" s="1">
        <f t="shared" si="12"/>
        <v>1.9E-3</v>
      </c>
    </row>
    <row r="46" spans="1:49" x14ac:dyDescent="0.55000000000000004">
      <c r="A46" s="1" t="s">
        <v>45</v>
      </c>
      <c r="B46" s="1">
        <v>90482.6</v>
      </c>
      <c r="C46" s="1">
        <v>0.59760000000000002</v>
      </c>
      <c r="D46" s="1">
        <v>0.63480000000000003</v>
      </c>
      <c r="F46" s="1" t="s">
        <v>156</v>
      </c>
      <c r="G46" s="1" t="s">
        <v>156</v>
      </c>
      <c r="H46" s="1" t="s">
        <v>156</v>
      </c>
      <c r="J46" s="1">
        <f t="shared" si="36"/>
        <v>9.4E-2</v>
      </c>
      <c r="K46" s="1">
        <f t="shared" si="37"/>
        <v>0.1195</v>
      </c>
      <c r="M46" s="1">
        <f t="shared" si="13"/>
        <v>8.4000000000000005E-2</v>
      </c>
      <c r="N46" s="1">
        <f t="shared" si="14"/>
        <v>0.1095</v>
      </c>
      <c r="P46" s="1">
        <f t="shared" si="15"/>
        <v>2.5499999999999998E-2</v>
      </c>
      <c r="Q46" s="2">
        <v>5.3400000000000003E-2</v>
      </c>
      <c r="R46" s="2">
        <f t="shared" si="16"/>
        <v>4.41E-2</v>
      </c>
      <c r="T46" s="6">
        <f t="shared" si="17"/>
        <v>6.1800000000000001E-2</v>
      </c>
      <c r="U46" s="6">
        <f t="shared" si="18"/>
        <v>7.2800000000000004E-2</v>
      </c>
      <c r="V46" s="6">
        <f t="shared" si="19"/>
        <v>8.7599999999999997E-2</v>
      </c>
      <c r="W46" s="6">
        <f t="shared" si="20"/>
        <v>0.1095</v>
      </c>
      <c r="X46" s="6">
        <f t="shared" si="21"/>
        <v>0.13139999999999999</v>
      </c>
      <c r="Y46" s="6">
        <f t="shared" si="22"/>
        <v>0.1462</v>
      </c>
      <c r="Z46" s="6">
        <f t="shared" si="23"/>
        <v>0.15720000000000001</v>
      </c>
      <c r="AI46" s="7">
        <f t="shared" si="24"/>
        <v>0.57630000000000003</v>
      </c>
      <c r="AJ46" s="7">
        <f t="shared" si="3"/>
        <v>0.5857</v>
      </c>
      <c r="AK46" s="7">
        <f t="shared" si="4"/>
        <v>0.59909999999999997</v>
      </c>
      <c r="AL46" s="7">
        <f t="shared" si="5"/>
        <v>0.61939999999999995</v>
      </c>
      <c r="AM46" s="7">
        <f t="shared" si="6"/>
        <v>0.63970000000000005</v>
      </c>
      <c r="AN46" s="7">
        <f t="shared" si="7"/>
        <v>0.6532</v>
      </c>
      <c r="AO46" s="7">
        <f t="shared" si="8"/>
        <v>0.66249999999999998</v>
      </c>
      <c r="AQ46" s="1">
        <f t="shared" si="25"/>
        <v>0.98536999999999997</v>
      </c>
      <c r="AR46" s="1">
        <f t="shared" si="9"/>
        <v>0.99282999999999999</v>
      </c>
      <c r="AS46" s="1">
        <f t="shared" si="9"/>
        <v>0.99768000000000001</v>
      </c>
      <c r="AT46" s="1">
        <f t="shared" si="10"/>
        <v>0.99968000000000001</v>
      </c>
      <c r="AU46" s="1">
        <f t="shared" si="9"/>
        <v>0.99997000000000003</v>
      </c>
      <c r="AV46" s="1">
        <f t="shared" si="11"/>
        <v>0.99999000000000005</v>
      </c>
      <c r="AW46" s="1">
        <f t="shared" si="12"/>
        <v>1</v>
      </c>
    </row>
    <row r="47" spans="1:49" x14ac:dyDescent="0.55000000000000004">
      <c r="A47" s="1" t="s">
        <v>46</v>
      </c>
      <c r="B47" s="1">
        <v>99259</v>
      </c>
      <c r="C47" s="1">
        <v>0.47089999999999999</v>
      </c>
      <c r="D47" s="1">
        <v>0.49149999999999999</v>
      </c>
      <c r="G47" s="1" t="s">
        <v>155</v>
      </c>
      <c r="H47" s="1" t="s">
        <v>155</v>
      </c>
      <c r="J47" s="1">
        <f t="shared" si="36"/>
        <v>-3.27E-2</v>
      </c>
      <c r="K47" s="1">
        <f t="shared" si="37"/>
        <v>-2.3800000000000002E-2</v>
      </c>
      <c r="M47" s="1">
        <f t="shared" si="13"/>
        <v>-3.27E-2</v>
      </c>
      <c r="N47" s="1">
        <f t="shared" si="14"/>
        <v>-1.38E-2</v>
      </c>
      <c r="P47" s="1">
        <f t="shared" si="15"/>
        <v>1.89E-2</v>
      </c>
      <c r="Q47" s="2">
        <v>3.3E-3</v>
      </c>
      <c r="R47" s="2">
        <f t="shared" si="16"/>
        <v>8.5000000000000006E-3</v>
      </c>
      <c r="T47" s="6">
        <f t="shared" si="17"/>
        <v>-3.0800000000000001E-2</v>
      </c>
      <c r="U47" s="6">
        <f t="shared" si="18"/>
        <v>-2.23E-2</v>
      </c>
      <c r="V47" s="6">
        <f t="shared" si="19"/>
        <v>-1.8100000000000002E-2</v>
      </c>
      <c r="W47" s="6">
        <f t="shared" si="20"/>
        <v>-1.38E-2</v>
      </c>
      <c r="X47" s="6">
        <f t="shared" si="21"/>
        <v>-9.5999999999999992E-3</v>
      </c>
      <c r="Y47" s="6">
        <f t="shared" si="22"/>
        <v>-5.3E-3</v>
      </c>
      <c r="Z47" s="6">
        <f t="shared" si="23"/>
        <v>3.2000000000000002E-3</v>
      </c>
      <c r="AI47" s="7">
        <f t="shared" si="24"/>
        <v>0.4637</v>
      </c>
      <c r="AJ47" s="7">
        <f t="shared" si="3"/>
        <v>0.47060000000000002</v>
      </c>
      <c r="AK47" s="7">
        <f t="shared" si="4"/>
        <v>0.47339999999999999</v>
      </c>
      <c r="AL47" s="7">
        <f t="shared" si="5"/>
        <v>0.47610000000000002</v>
      </c>
      <c r="AM47" s="7">
        <f t="shared" si="6"/>
        <v>0.47870000000000001</v>
      </c>
      <c r="AN47" s="7">
        <f t="shared" si="7"/>
        <v>0.48170000000000002</v>
      </c>
      <c r="AO47" s="7">
        <f t="shared" si="8"/>
        <v>0.48849999999999999</v>
      </c>
      <c r="AQ47" s="1">
        <f t="shared" si="25"/>
        <v>0.14982999999999999</v>
      </c>
      <c r="AR47" s="1">
        <f t="shared" si="9"/>
        <v>0.20044999999999999</v>
      </c>
      <c r="AS47" s="1">
        <f t="shared" si="9"/>
        <v>0.22363</v>
      </c>
      <c r="AT47" s="1">
        <f t="shared" si="10"/>
        <v>0.24734999999999999</v>
      </c>
      <c r="AU47" s="1">
        <f t="shared" si="9"/>
        <v>0.27139999999999997</v>
      </c>
      <c r="AV47" s="1">
        <f t="shared" si="11"/>
        <v>0.30053999999999997</v>
      </c>
      <c r="AW47" s="1">
        <f t="shared" si="12"/>
        <v>0.37124000000000001</v>
      </c>
    </row>
    <row r="48" spans="1:49" x14ac:dyDescent="0.55000000000000004">
      <c r="A48" s="1" t="s">
        <v>47</v>
      </c>
      <c r="B48" s="1">
        <v>97212</v>
      </c>
      <c r="C48" s="1">
        <v>0.61250000000000004</v>
      </c>
      <c r="D48" s="1">
        <v>0.64180000000000004</v>
      </c>
      <c r="F48" s="1" t="s">
        <v>156</v>
      </c>
      <c r="G48" s="1" t="s">
        <v>156</v>
      </c>
      <c r="H48" s="1" t="s">
        <v>156</v>
      </c>
      <c r="J48" s="1">
        <f t="shared" si="36"/>
        <v>0.1089</v>
      </c>
      <c r="K48" s="1">
        <f t="shared" si="37"/>
        <v>0.1265</v>
      </c>
      <c r="M48" s="1">
        <f t="shared" si="13"/>
        <v>9.8900000000000002E-2</v>
      </c>
      <c r="N48" s="1">
        <f t="shared" si="14"/>
        <v>0.11650000000000001</v>
      </c>
      <c r="P48" s="1">
        <f t="shared" si="15"/>
        <v>1.7600000000000001E-2</v>
      </c>
      <c r="Q48" s="2">
        <v>2.29E-2</v>
      </c>
      <c r="R48" s="2">
        <f t="shared" si="16"/>
        <v>2.1100000000000001E-2</v>
      </c>
      <c r="T48" s="6">
        <f t="shared" si="17"/>
        <v>8.0799999999999997E-2</v>
      </c>
      <c r="U48" s="6">
        <f t="shared" si="18"/>
        <v>9.5500000000000002E-2</v>
      </c>
      <c r="V48" s="6">
        <f t="shared" si="19"/>
        <v>0.106</v>
      </c>
      <c r="W48" s="6">
        <f t="shared" si="20"/>
        <v>0.11650000000000001</v>
      </c>
      <c r="X48" s="6">
        <f t="shared" si="21"/>
        <v>0.12709999999999999</v>
      </c>
      <c r="Y48" s="6">
        <f t="shared" si="22"/>
        <v>0.13750000000000001</v>
      </c>
      <c r="Z48" s="6">
        <f t="shared" si="23"/>
        <v>0.1522</v>
      </c>
      <c r="AI48" s="7">
        <f t="shared" si="24"/>
        <v>0.59530000000000005</v>
      </c>
      <c r="AJ48" s="7">
        <f t="shared" si="3"/>
        <v>0.60840000000000005</v>
      </c>
      <c r="AK48" s="7">
        <f t="shared" si="4"/>
        <v>0.61750000000000005</v>
      </c>
      <c r="AL48" s="7">
        <f t="shared" si="5"/>
        <v>0.62639999999999996</v>
      </c>
      <c r="AM48" s="7">
        <f t="shared" si="6"/>
        <v>0.63539999999999996</v>
      </c>
      <c r="AN48" s="7">
        <f t="shared" si="7"/>
        <v>0.64449999999999996</v>
      </c>
      <c r="AO48" s="7">
        <f t="shared" si="8"/>
        <v>0.65749999999999997</v>
      </c>
      <c r="AQ48" s="1">
        <f t="shared" si="25"/>
        <v>0.99675999999999998</v>
      </c>
      <c r="AR48" s="1">
        <f t="shared" si="9"/>
        <v>0.99902000000000002</v>
      </c>
      <c r="AS48" s="1">
        <f t="shared" si="9"/>
        <v>0.99961</v>
      </c>
      <c r="AT48" s="1">
        <f t="shared" si="10"/>
        <v>0.99985000000000002</v>
      </c>
      <c r="AU48" s="1">
        <f t="shared" si="9"/>
        <v>0.99995000000000001</v>
      </c>
      <c r="AV48" s="1">
        <f t="shared" si="11"/>
        <v>0.99997999999999998</v>
      </c>
      <c r="AW48" s="1">
        <f t="shared" si="12"/>
        <v>1</v>
      </c>
    </row>
    <row r="49" spans="1:49" x14ac:dyDescent="0.55000000000000004">
      <c r="A49" s="1" t="s">
        <v>48</v>
      </c>
      <c r="B49" s="1">
        <v>97640</v>
      </c>
      <c r="C49" s="1">
        <v>0.60870000000000002</v>
      </c>
      <c r="D49" s="1">
        <v>0.63439999999999996</v>
      </c>
      <c r="G49" s="1" t="s">
        <v>156</v>
      </c>
      <c r="H49" s="1" t="s">
        <v>156</v>
      </c>
      <c r="J49" s="1">
        <f t="shared" si="36"/>
        <v>0.1051</v>
      </c>
      <c r="K49" s="1">
        <f t="shared" si="37"/>
        <v>0.1191</v>
      </c>
      <c r="M49" s="1">
        <f t="shared" si="13"/>
        <v>0.1051</v>
      </c>
      <c r="N49" s="1">
        <f t="shared" si="14"/>
        <v>0.1091</v>
      </c>
      <c r="P49" s="1">
        <f t="shared" si="15"/>
        <v>4.0000000000000001E-3</v>
      </c>
      <c r="Q49" s="2">
        <v>7.1999999999999998E-3</v>
      </c>
      <c r="R49" s="2">
        <f t="shared" si="16"/>
        <v>6.1000000000000004E-3</v>
      </c>
      <c r="T49" s="6">
        <f t="shared" si="17"/>
        <v>9.69E-2</v>
      </c>
      <c r="U49" s="6">
        <f t="shared" si="18"/>
        <v>0.10299999999999999</v>
      </c>
      <c r="V49" s="6">
        <f t="shared" si="19"/>
        <v>0.1061</v>
      </c>
      <c r="W49" s="6">
        <f t="shared" si="20"/>
        <v>0.1091</v>
      </c>
      <c r="X49" s="6">
        <f t="shared" si="21"/>
        <v>0.11219999999999999</v>
      </c>
      <c r="Y49" s="6">
        <f t="shared" si="22"/>
        <v>0.1152</v>
      </c>
      <c r="Z49" s="6">
        <f t="shared" si="23"/>
        <v>0.12130000000000001</v>
      </c>
      <c r="AI49" s="7">
        <f t="shared" si="24"/>
        <v>0.61140000000000005</v>
      </c>
      <c r="AJ49" s="7">
        <f t="shared" si="3"/>
        <v>0.6159</v>
      </c>
      <c r="AK49" s="7">
        <f t="shared" si="4"/>
        <v>0.61760000000000004</v>
      </c>
      <c r="AL49" s="7">
        <f t="shared" si="5"/>
        <v>0.61899999999999999</v>
      </c>
      <c r="AM49" s="7">
        <f t="shared" si="6"/>
        <v>0.62050000000000005</v>
      </c>
      <c r="AN49" s="7">
        <f t="shared" si="7"/>
        <v>0.62219999999999998</v>
      </c>
      <c r="AO49" s="7">
        <f t="shared" si="8"/>
        <v>0.62660000000000005</v>
      </c>
      <c r="AQ49" s="1">
        <f t="shared" si="25"/>
        <v>0.99926999999999999</v>
      </c>
      <c r="AR49" s="1">
        <f t="shared" si="9"/>
        <v>0.99953999999999998</v>
      </c>
      <c r="AS49" s="1">
        <f t="shared" si="9"/>
        <v>0.99961</v>
      </c>
      <c r="AT49" s="1">
        <f t="shared" si="10"/>
        <v>0.99965999999999999</v>
      </c>
      <c r="AU49" s="1">
        <f t="shared" si="9"/>
        <v>0.99970999999999999</v>
      </c>
      <c r="AV49" s="1">
        <f t="shared" si="11"/>
        <v>0.99975999999999998</v>
      </c>
      <c r="AW49" s="1">
        <f t="shared" si="12"/>
        <v>0.99985000000000002</v>
      </c>
    </row>
    <row r="50" spans="1:49" x14ac:dyDescent="0.55000000000000004">
      <c r="A50" s="1" t="s">
        <v>49</v>
      </c>
      <c r="B50" s="1">
        <v>97249</v>
      </c>
      <c r="C50" s="1">
        <v>0.70530000000000004</v>
      </c>
      <c r="D50" s="1">
        <v>0.69830000000000003</v>
      </c>
      <c r="F50" s="1" t="s">
        <v>156</v>
      </c>
      <c r="G50" s="1" t="s">
        <v>156</v>
      </c>
      <c r="H50" s="1" t="s">
        <v>156</v>
      </c>
      <c r="J50" s="1">
        <f t="shared" si="36"/>
        <v>0.20169999999999999</v>
      </c>
      <c r="K50" s="1">
        <f t="shared" si="37"/>
        <v>0.183</v>
      </c>
      <c r="M50" s="1">
        <f t="shared" si="13"/>
        <v>0.19170000000000001</v>
      </c>
      <c r="N50" s="1">
        <f t="shared" si="14"/>
        <v>0.17299999999999999</v>
      </c>
      <c r="P50" s="1">
        <f t="shared" si="15"/>
        <v>-1.8700000000000001E-2</v>
      </c>
      <c r="Q50" s="2">
        <v>9.4000000000000004E-3</v>
      </c>
      <c r="R50" s="2">
        <f t="shared" si="16"/>
        <v>0</v>
      </c>
      <c r="T50" s="6">
        <f t="shared" si="17"/>
        <v>0.17299999999999999</v>
      </c>
      <c r="U50" s="6">
        <f t="shared" si="18"/>
        <v>0.17299999999999999</v>
      </c>
      <c r="V50" s="6">
        <f t="shared" si="19"/>
        <v>0.17299999999999999</v>
      </c>
      <c r="W50" s="6">
        <f t="shared" si="20"/>
        <v>0.17299999999999999</v>
      </c>
      <c r="X50" s="6">
        <f t="shared" si="21"/>
        <v>0.17299999999999999</v>
      </c>
      <c r="Y50" s="6">
        <f t="shared" si="22"/>
        <v>0.17299999999999999</v>
      </c>
      <c r="Z50" s="6">
        <f t="shared" si="23"/>
        <v>0.17299999999999999</v>
      </c>
      <c r="AI50" s="7">
        <f t="shared" si="24"/>
        <v>0.6875</v>
      </c>
      <c r="AJ50" s="7">
        <f t="shared" si="3"/>
        <v>0.68589999999999995</v>
      </c>
      <c r="AK50" s="7">
        <f t="shared" si="4"/>
        <v>0.6845</v>
      </c>
      <c r="AL50" s="7">
        <f t="shared" si="5"/>
        <v>0.68289999999999995</v>
      </c>
      <c r="AM50" s="7">
        <f t="shared" si="6"/>
        <v>0.68130000000000002</v>
      </c>
      <c r="AN50" s="7">
        <f t="shared" si="7"/>
        <v>0.68</v>
      </c>
      <c r="AO50" s="7">
        <f t="shared" si="8"/>
        <v>0.67830000000000001</v>
      </c>
      <c r="AQ50" s="1">
        <f t="shared" si="25"/>
        <v>1</v>
      </c>
      <c r="AR50" s="1">
        <f t="shared" si="9"/>
        <v>1</v>
      </c>
      <c r="AS50" s="1">
        <f t="shared" si="9"/>
        <v>1</v>
      </c>
      <c r="AT50" s="1">
        <f t="shared" si="10"/>
        <v>1</v>
      </c>
      <c r="AU50" s="1">
        <f t="shared" si="9"/>
        <v>1</v>
      </c>
      <c r="AV50" s="1">
        <f t="shared" si="11"/>
        <v>1</v>
      </c>
      <c r="AW50" s="1">
        <f t="shared" si="12"/>
        <v>1</v>
      </c>
    </row>
    <row r="51" spans="1:49" x14ac:dyDescent="0.55000000000000004">
      <c r="A51" s="1" t="s">
        <v>50</v>
      </c>
      <c r="B51" s="1">
        <v>86633</v>
      </c>
      <c r="C51" s="1">
        <v>0.38169999999999998</v>
      </c>
      <c r="D51" s="1">
        <v>0.39439999999999997</v>
      </c>
      <c r="F51" s="1" t="s">
        <v>155</v>
      </c>
      <c r="G51" s="1" t="s">
        <v>155</v>
      </c>
      <c r="H51" s="1" t="s">
        <v>155</v>
      </c>
      <c r="J51" s="1">
        <f t="shared" si="36"/>
        <v>-0.12189999999999999</v>
      </c>
      <c r="K51" s="1">
        <f t="shared" si="37"/>
        <v>-0.12089999999999999</v>
      </c>
      <c r="M51" s="1">
        <f t="shared" si="13"/>
        <v>-0.1119</v>
      </c>
      <c r="N51" s="1">
        <f t="shared" si="14"/>
        <v>-0.1109</v>
      </c>
      <c r="P51" s="1">
        <f t="shared" si="15"/>
        <v>1E-3</v>
      </c>
      <c r="Q51" s="2">
        <v>-5.9999999999999995E-4</v>
      </c>
      <c r="R51" s="2">
        <f t="shared" si="16"/>
        <v>-1E-4</v>
      </c>
      <c r="T51" s="6">
        <f t="shared" si="17"/>
        <v>-0.11070000000000001</v>
      </c>
      <c r="U51" s="6">
        <f t="shared" si="18"/>
        <v>-0.1108</v>
      </c>
      <c r="V51" s="6">
        <f t="shared" si="19"/>
        <v>-0.1109</v>
      </c>
      <c r="W51" s="6">
        <f t="shared" si="20"/>
        <v>-0.1109</v>
      </c>
      <c r="X51" s="6">
        <f t="shared" si="21"/>
        <v>-0.111</v>
      </c>
      <c r="Y51" s="6">
        <f t="shared" si="22"/>
        <v>-0.111</v>
      </c>
      <c r="Z51" s="6">
        <f t="shared" si="23"/>
        <v>-0.1111</v>
      </c>
      <c r="AI51" s="7">
        <f t="shared" si="24"/>
        <v>0.38379999999999997</v>
      </c>
      <c r="AJ51" s="7">
        <f t="shared" si="3"/>
        <v>0.3821</v>
      </c>
      <c r="AK51" s="7">
        <f t="shared" si="4"/>
        <v>0.38059999999999999</v>
      </c>
      <c r="AL51" s="7">
        <f t="shared" si="5"/>
        <v>0.379</v>
      </c>
      <c r="AM51" s="7">
        <f t="shared" si="6"/>
        <v>0.37730000000000002</v>
      </c>
      <c r="AN51" s="7">
        <f t="shared" si="7"/>
        <v>0.376</v>
      </c>
      <c r="AO51" s="7">
        <f t="shared" si="8"/>
        <v>0.37419999999999998</v>
      </c>
      <c r="AQ51" s="1">
        <f t="shared" si="25"/>
        <v>4.4999999999999999E-4</v>
      </c>
      <c r="AR51" s="1">
        <f t="shared" si="9"/>
        <v>3.8000000000000002E-4</v>
      </c>
      <c r="AS51" s="1">
        <f t="shared" si="9"/>
        <v>3.2000000000000003E-4</v>
      </c>
      <c r="AT51" s="1">
        <f t="shared" si="10"/>
        <v>2.7E-4</v>
      </c>
      <c r="AU51" s="1">
        <f t="shared" si="9"/>
        <v>2.3000000000000001E-4</v>
      </c>
      <c r="AV51" s="1">
        <f t="shared" si="11"/>
        <v>2.0000000000000001E-4</v>
      </c>
      <c r="AW51" s="1">
        <f t="shared" si="12"/>
        <v>1.6000000000000001E-4</v>
      </c>
    </row>
    <row r="52" spans="1:49" x14ac:dyDescent="0.55000000000000004">
      <c r="A52" s="1" t="s">
        <v>51</v>
      </c>
      <c r="B52" s="1">
        <v>99048</v>
      </c>
      <c r="C52" s="1">
        <v>0.59160000000000001</v>
      </c>
      <c r="D52" s="1">
        <v>0.627</v>
      </c>
      <c r="G52" s="1" t="s">
        <v>156</v>
      </c>
      <c r="H52" s="1" t="s">
        <v>156</v>
      </c>
      <c r="J52" s="1">
        <f t="shared" si="36"/>
        <v>8.7999999999999995E-2</v>
      </c>
      <c r="K52" s="1">
        <f t="shared" si="37"/>
        <v>0.11169999999999999</v>
      </c>
      <c r="M52" s="1">
        <f t="shared" si="13"/>
        <v>8.7999999999999995E-2</v>
      </c>
      <c r="N52" s="1">
        <f t="shared" si="14"/>
        <v>0.1017</v>
      </c>
      <c r="P52" s="1">
        <f t="shared" si="15"/>
        <v>1.37E-2</v>
      </c>
      <c r="Q52" s="2">
        <v>2.06E-2</v>
      </c>
      <c r="R52" s="2">
        <f t="shared" si="16"/>
        <v>1.83E-2</v>
      </c>
      <c r="T52" s="6">
        <f t="shared" si="17"/>
        <v>6.9099999999999995E-2</v>
      </c>
      <c r="U52" s="6">
        <f t="shared" si="18"/>
        <v>8.3400000000000002E-2</v>
      </c>
      <c r="V52" s="6">
        <f t="shared" si="19"/>
        <v>9.2600000000000002E-2</v>
      </c>
      <c r="W52" s="6">
        <f t="shared" si="20"/>
        <v>0.1017</v>
      </c>
      <c r="X52" s="6">
        <f t="shared" si="21"/>
        <v>0.1109</v>
      </c>
      <c r="Y52" s="6">
        <f t="shared" si="22"/>
        <v>0.12</v>
      </c>
      <c r="Z52" s="6">
        <f t="shared" si="23"/>
        <v>0.1343</v>
      </c>
      <c r="AI52" s="7">
        <f t="shared" si="24"/>
        <v>0.58360000000000001</v>
      </c>
      <c r="AJ52" s="7">
        <f t="shared" si="3"/>
        <v>0.59630000000000005</v>
      </c>
      <c r="AK52" s="7">
        <f t="shared" si="4"/>
        <v>0.60409999999999997</v>
      </c>
      <c r="AL52" s="7">
        <f t="shared" si="5"/>
        <v>0.61160000000000003</v>
      </c>
      <c r="AM52" s="7">
        <f t="shared" si="6"/>
        <v>0.61919999999999997</v>
      </c>
      <c r="AN52" s="7">
        <f t="shared" si="7"/>
        <v>0.627</v>
      </c>
      <c r="AO52" s="7">
        <f t="shared" si="8"/>
        <v>0.63959999999999995</v>
      </c>
      <c r="AQ52" s="1">
        <f t="shared" si="25"/>
        <v>0.99153999999999998</v>
      </c>
      <c r="AR52" s="1">
        <f t="shared" si="9"/>
        <v>0.99702999999999997</v>
      </c>
      <c r="AS52" s="1">
        <f t="shared" si="9"/>
        <v>0.99853000000000003</v>
      </c>
      <c r="AT52" s="1">
        <f t="shared" si="10"/>
        <v>0.99929000000000001</v>
      </c>
      <c r="AU52" s="1">
        <f t="shared" si="9"/>
        <v>0.99966999999999995</v>
      </c>
      <c r="AV52" s="1">
        <f t="shared" si="11"/>
        <v>0.99985999999999997</v>
      </c>
      <c r="AW52" s="1">
        <f t="shared" si="12"/>
        <v>0.99997000000000003</v>
      </c>
    </row>
    <row r="53" spans="1:49" x14ac:dyDescent="0.55000000000000004">
      <c r="A53" s="1" t="s">
        <v>52</v>
      </c>
      <c r="B53" s="1">
        <v>96952</v>
      </c>
      <c r="C53" s="1">
        <v>0.56999999999999995</v>
      </c>
      <c r="D53" s="1">
        <v>0.55640000000000001</v>
      </c>
      <c r="F53" s="1" t="s">
        <v>156</v>
      </c>
      <c r="G53" s="1" t="s">
        <v>156</v>
      </c>
      <c r="H53" s="1" t="s">
        <v>156</v>
      </c>
      <c r="J53" s="1">
        <f t="shared" si="36"/>
        <v>6.6400000000000001E-2</v>
      </c>
      <c r="K53" s="1">
        <f t="shared" si="37"/>
        <v>4.1099999999999998E-2</v>
      </c>
      <c r="M53" s="1">
        <f t="shared" si="13"/>
        <v>5.6399999999999999E-2</v>
      </c>
      <c r="N53" s="1">
        <f t="shared" si="14"/>
        <v>3.1099999999999999E-2</v>
      </c>
      <c r="P53" s="1">
        <f t="shared" si="15"/>
        <v>-2.53E-2</v>
      </c>
      <c r="Q53" s="2">
        <v>-2.6700000000000002E-2</v>
      </c>
      <c r="R53" s="2">
        <f t="shared" si="16"/>
        <v>-2.6200000000000001E-2</v>
      </c>
      <c r="T53" s="6">
        <f t="shared" si="17"/>
        <v>7.1400000000000005E-2</v>
      </c>
      <c r="U53" s="6">
        <f t="shared" si="18"/>
        <v>5.6399999999999999E-2</v>
      </c>
      <c r="V53" s="6">
        <f t="shared" si="19"/>
        <v>4.4200000000000003E-2</v>
      </c>
      <c r="W53" s="6">
        <f t="shared" si="20"/>
        <v>3.1099999999999999E-2</v>
      </c>
      <c r="X53" s="6">
        <f t="shared" si="21"/>
        <v>1.7999999999999999E-2</v>
      </c>
      <c r="Y53" s="6">
        <f t="shared" si="22"/>
        <v>5.7999999999999996E-3</v>
      </c>
      <c r="Z53" s="6">
        <f t="shared" si="23"/>
        <v>-9.1999999999999998E-3</v>
      </c>
      <c r="AI53" s="7">
        <f t="shared" si="24"/>
        <v>0.58589999999999998</v>
      </c>
      <c r="AJ53" s="7">
        <f t="shared" si="3"/>
        <v>0.56930000000000003</v>
      </c>
      <c r="AK53" s="7">
        <f t="shared" si="4"/>
        <v>0.55569999999999997</v>
      </c>
      <c r="AL53" s="7">
        <f t="shared" si="5"/>
        <v>0.54100000000000004</v>
      </c>
      <c r="AM53" s="7">
        <f t="shared" si="6"/>
        <v>0.52629999999999999</v>
      </c>
      <c r="AN53" s="7">
        <f t="shared" si="7"/>
        <v>0.51280000000000003</v>
      </c>
      <c r="AO53" s="7">
        <f t="shared" si="8"/>
        <v>0.49609999999999999</v>
      </c>
      <c r="AQ53" s="1">
        <f t="shared" si="25"/>
        <v>0.99294000000000004</v>
      </c>
      <c r="AR53" s="1">
        <f t="shared" si="9"/>
        <v>0.97614999999999996</v>
      </c>
      <c r="AS53" s="1">
        <f t="shared" si="9"/>
        <v>0.94423999999999997</v>
      </c>
      <c r="AT53" s="1">
        <f t="shared" si="10"/>
        <v>0.87929000000000002</v>
      </c>
      <c r="AU53" s="1">
        <f t="shared" si="9"/>
        <v>0.77380000000000004</v>
      </c>
      <c r="AV53" s="1">
        <f t="shared" si="11"/>
        <v>0.64271</v>
      </c>
      <c r="AW53" s="1">
        <f t="shared" si="12"/>
        <v>0.45563999999999999</v>
      </c>
    </row>
    <row r="54" spans="1:49" x14ac:dyDescent="0.55000000000000004">
      <c r="A54" s="1" t="s">
        <v>53</v>
      </c>
      <c r="B54" s="1">
        <v>89457</v>
      </c>
      <c r="C54" s="1">
        <v>0.51029999999999998</v>
      </c>
      <c r="D54" s="1">
        <v>0.58660000000000001</v>
      </c>
      <c r="F54" s="1" t="s">
        <v>156</v>
      </c>
      <c r="G54" s="1" t="s">
        <v>156</v>
      </c>
      <c r="J54" s="1">
        <f t="shared" si="36"/>
        <v>6.7000000000000002E-3</v>
      </c>
      <c r="K54" s="1">
        <f t="shared" si="37"/>
        <v>7.1300000000000002E-2</v>
      </c>
      <c r="M54" s="1">
        <f t="shared" si="13"/>
        <v>-3.3E-3</v>
      </c>
      <c r="N54" s="1">
        <f t="shared" si="14"/>
        <v>6.13E-2</v>
      </c>
      <c r="P54" s="1">
        <f t="shared" si="15"/>
        <v>6.4600000000000005E-2</v>
      </c>
      <c r="Q54" s="2">
        <v>7.0900000000000005E-2</v>
      </c>
      <c r="R54" s="2">
        <f t="shared" si="16"/>
        <v>6.88E-2</v>
      </c>
      <c r="T54" s="6">
        <f t="shared" si="17"/>
        <v>1.1599999999999999E-2</v>
      </c>
      <c r="U54" s="6">
        <f t="shared" si="18"/>
        <v>1.6400000000000001E-2</v>
      </c>
      <c r="V54" s="6">
        <f t="shared" si="19"/>
        <v>3.0099999999999998E-2</v>
      </c>
      <c r="W54" s="6">
        <f t="shared" si="20"/>
        <v>6.13E-2</v>
      </c>
      <c r="X54" s="6">
        <f t="shared" si="21"/>
        <v>9.2499999999999999E-2</v>
      </c>
      <c r="Y54" s="6">
        <f t="shared" si="22"/>
        <v>0.1062</v>
      </c>
      <c r="Z54" s="6">
        <f t="shared" si="23"/>
        <v>0.111</v>
      </c>
      <c r="AI54" s="7">
        <f t="shared" si="24"/>
        <v>0.5161</v>
      </c>
      <c r="AJ54" s="7">
        <f t="shared" si="3"/>
        <v>0.51929999999999998</v>
      </c>
      <c r="AK54" s="7">
        <f t="shared" si="4"/>
        <v>0.53159999999999996</v>
      </c>
      <c r="AL54" s="7">
        <f t="shared" si="5"/>
        <v>0.56120000000000003</v>
      </c>
      <c r="AM54" s="7">
        <f t="shared" si="6"/>
        <v>0.59079999999999999</v>
      </c>
      <c r="AN54" s="7">
        <f t="shared" si="7"/>
        <v>0.60319999999999996</v>
      </c>
      <c r="AO54" s="7">
        <f t="shared" si="8"/>
        <v>0.60629999999999995</v>
      </c>
      <c r="AQ54" s="1">
        <f t="shared" si="25"/>
        <v>0.67723999999999995</v>
      </c>
      <c r="AR54" s="1">
        <f t="shared" si="9"/>
        <v>0.70933000000000002</v>
      </c>
      <c r="AS54" s="1">
        <f t="shared" si="9"/>
        <v>0.81669999999999998</v>
      </c>
      <c r="AT54" s="1">
        <f t="shared" si="10"/>
        <v>0.95982000000000001</v>
      </c>
      <c r="AU54" s="1">
        <f t="shared" si="9"/>
        <v>0.99526000000000003</v>
      </c>
      <c r="AV54" s="1">
        <f t="shared" si="11"/>
        <v>0.99839999999999995</v>
      </c>
      <c r="AW54" s="1">
        <f t="shared" si="12"/>
        <v>0.99880999999999998</v>
      </c>
    </row>
    <row r="55" spans="1:49" x14ac:dyDescent="0.55000000000000004">
      <c r="A55" s="1" t="s">
        <v>54</v>
      </c>
      <c r="B55" s="1">
        <v>91534</v>
      </c>
      <c r="C55" s="1">
        <v>0.50639999999999996</v>
      </c>
      <c r="D55" s="1">
        <v>0.58599999999999997</v>
      </c>
      <c r="F55" s="1" t="s">
        <v>156</v>
      </c>
      <c r="G55" s="1" t="s">
        <v>156</v>
      </c>
      <c r="H55" s="1" t="s">
        <v>156</v>
      </c>
      <c r="J55" s="1">
        <f t="shared" si="36"/>
        <v>2.8E-3</v>
      </c>
      <c r="K55" s="1">
        <f t="shared" si="37"/>
        <v>7.0699999999999999E-2</v>
      </c>
      <c r="M55" s="1">
        <f t="shared" si="13"/>
        <v>-7.1999999999999998E-3</v>
      </c>
      <c r="N55" s="1">
        <f t="shared" si="14"/>
        <v>6.0699999999999997E-2</v>
      </c>
      <c r="P55" s="1">
        <f t="shared" si="15"/>
        <v>6.7900000000000002E-2</v>
      </c>
      <c r="Q55" s="2">
        <v>5.16E-2</v>
      </c>
      <c r="R55" s="2">
        <f t="shared" si="16"/>
        <v>5.7000000000000002E-2</v>
      </c>
      <c r="T55" s="6">
        <f t="shared" si="17"/>
        <v>1.15E-2</v>
      </c>
      <c r="U55" s="6">
        <f t="shared" si="18"/>
        <v>1.8800000000000001E-2</v>
      </c>
      <c r="V55" s="6">
        <f t="shared" si="19"/>
        <v>3.3599999999999998E-2</v>
      </c>
      <c r="W55" s="6">
        <f t="shared" si="20"/>
        <v>6.0699999999999997E-2</v>
      </c>
      <c r="X55" s="6">
        <f t="shared" si="21"/>
        <v>8.7800000000000003E-2</v>
      </c>
      <c r="Y55" s="6">
        <f t="shared" si="22"/>
        <v>0.1026</v>
      </c>
      <c r="Z55" s="6">
        <f t="shared" si="23"/>
        <v>0.1099</v>
      </c>
      <c r="AI55" s="7">
        <f t="shared" si="24"/>
        <v>0.52600000000000002</v>
      </c>
      <c r="AJ55" s="7">
        <f t="shared" si="3"/>
        <v>0.53169999999999995</v>
      </c>
      <c r="AK55" s="7">
        <f t="shared" si="4"/>
        <v>0.54510000000000003</v>
      </c>
      <c r="AL55" s="7">
        <f t="shared" si="5"/>
        <v>0.5706</v>
      </c>
      <c r="AM55" s="7">
        <f t="shared" si="6"/>
        <v>0.59609999999999996</v>
      </c>
      <c r="AN55" s="7">
        <f t="shared" si="7"/>
        <v>0.60960000000000003</v>
      </c>
      <c r="AO55" s="7">
        <f t="shared" si="8"/>
        <v>0.61519999999999997</v>
      </c>
      <c r="AQ55" s="1">
        <f t="shared" si="25"/>
        <v>0.77122000000000002</v>
      </c>
      <c r="AR55" s="1">
        <f t="shared" si="9"/>
        <v>0.81745999999999996</v>
      </c>
      <c r="AS55" s="1">
        <f t="shared" si="9"/>
        <v>0.90122999999999998</v>
      </c>
      <c r="AT55" s="1">
        <f t="shared" si="10"/>
        <v>0.97816000000000003</v>
      </c>
      <c r="AU55" s="1">
        <f t="shared" si="9"/>
        <v>0.99697999999999998</v>
      </c>
      <c r="AV55" s="1">
        <f t="shared" si="11"/>
        <v>0.99912999999999996</v>
      </c>
      <c r="AW55" s="1">
        <f t="shared" si="12"/>
        <v>0.99950000000000006</v>
      </c>
    </row>
    <row r="56" spans="1:49" x14ac:dyDescent="0.55000000000000004">
      <c r="A56" s="1" t="s">
        <v>55</v>
      </c>
      <c r="B56" s="1">
        <v>89594.7</v>
      </c>
      <c r="C56" s="1">
        <v>0.62549999999999994</v>
      </c>
      <c r="D56" s="1">
        <v>0.64580000000000004</v>
      </c>
      <c r="F56" s="1" t="s">
        <v>156</v>
      </c>
      <c r="G56" s="1" t="s">
        <v>156</v>
      </c>
      <c r="H56" s="1" t="s">
        <v>156</v>
      </c>
      <c r="J56" s="1">
        <f t="shared" si="36"/>
        <v>0.12189999999999999</v>
      </c>
      <c r="K56" s="1">
        <f t="shared" si="37"/>
        <v>0.1305</v>
      </c>
      <c r="M56" s="1">
        <f t="shared" si="13"/>
        <v>0.1119</v>
      </c>
      <c r="N56" s="1">
        <f t="shared" si="14"/>
        <v>0.1205</v>
      </c>
      <c r="P56" s="1">
        <f t="shared" si="15"/>
        <v>8.6E-3</v>
      </c>
      <c r="Q56" s="2">
        <v>2.1000000000000001E-2</v>
      </c>
      <c r="R56" s="2">
        <f t="shared" si="16"/>
        <v>1.6899999999999998E-2</v>
      </c>
      <c r="T56" s="6">
        <f t="shared" si="17"/>
        <v>8.9700000000000002E-2</v>
      </c>
      <c r="U56" s="6">
        <f t="shared" si="18"/>
        <v>0.1036</v>
      </c>
      <c r="V56" s="6">
        <f t="shared" si="19"/>
        <v>0.11210000000000001</v>
      </c>
      <c r="W56" s="6">
        <f t="shared" si="20"/>
        <v>0.1205</v>
      </c>
      <c r="X56" s="6">
        <f t="shared" si="21"/>
        <v>0.129</v>
      </c>
      <c r="Y56" s="6">
        <f t="shared" si="22"/>
        <v>0.13739999999999999</v>
      </c>
      <c r="Z56" s="6">
        <f t="shared" si="23"/>
        <v>0.15129999999999999</v>
      </c>
      <c r="AI56" s="7">
        <f t="shared" si="24"/>
        <v>0.60419999999999996</v>
      </c>
      <c r="AJ56" s="7">
        <f t="shared" si="3"/>
        <v>0.61650000000000005</v>
      </c>
      <c r="AK56" s="7">
        <f t="shared" si="4"/>
        <v>0.62360000000000004</v>
      </c>
      <c r="AL56" s="7">
        <f t="shared" si="5"/>
        <v>0.63039999999999996</v>
      </c>
      <c r="AM56" s="7">
        <f t="shared" si="6"/>
        <v>0.63729999999999998</v>
      </c>
      <c r="AN56" s="7">
        <f t="shared" si="7"/>
        <v>0.64439999999999997</v>
      </c>
      <c r="AO56" s="7">
        <f t="shared" si="8"/>
        <v>0.65659999999999996</v>
      </c>
      <c r="AQ56" s="1">
        <f t="shared" si="25"/>
        <v>0.99855000000000005</v>
      </c>
      <c r="AR56" s="1">
        <f t="shared" si="9"/>
        <v>0.99956</v>
      </c>
      <c r="AS56" s="1">
        <f t="shared" si="9"/>
        <v>0.99978999999999996</v>
      </c>
      <c r="AT56" s="1">
        <f t="shared" si="10"/>
        <v>0.99990000000000001</v>
      </c>
      <c r="AU56" s="1">
        <f t="shared" si="9"/>
        <v>0.99995999999999996</v>
      </c>
      <c r="AV56" s="1">
        <f t="shared" si="11"/>
        <v>0.99997999999999998</v>
      </c>
      <c r="AW56" s="1">
        <f t="shared" si="12"/>
        <v>1</v>
      </c>
    </row>
    <row r="57" spans="1:49" x14ac:dyDescent="0.55000000000000004">
      <c r="A57" s="1" t="s">
        <v>56</v>
      </c>
      <c r="B57" s="1">
        <v>83664</v>
      </c>
      <c r="C57" s="1">
        <v>0.3251</v>
      </c>
      <c r="D57" s="1">
        <v>0.36009999999999998</v>
      </c>
      <c r="F57" s="1" t="s">
        <v>155</v>
      </c>
      <c r="G57" s="1" t="s">
        <v>155</v>
      </c>
      <c r="J57" s="1">
        <f t="shared" si="36"/>
        <v>-0.17849999999999999</v>
      </c>
      <c r="K57" s="1">
        <f t="shared" si="37"/>
        <v>-0.1552</v>
      </c>
      <c r="M57" s="1">
        <f t="shared" si="13"/>
        <v>-0.16850000000000001</v>
      </c>
      <c r="N57" s="1">
        <f t="shared" si="14"/>
        <v>-0.1452</v>
      </c>
      <c r="P57" s="1">
        <f t="shared" si="15"/>
        <v>2.3300000000000001E-2</v>
      </c>
      <c r="Q57" s="2">
        <v>2.8400000000000002E-2</v>
      </c>
      <c r="R57" s="2">
        <f t="shared" si="16"/>
        <v>2.6700000000000002E-2</v>
      </c>
      <c r="T57" s="6">
        <f t="shared" si="17"/>
        <v>-0.18579999999999999</v>
      </c>
      <c r="U57" s="6">
        <f t="shared" si="18"/>
        <v>-0.1709</v>
      </c>
      <c r="V57" s="6">
        <f t="shared" si="19"/>
        <v>-0.15859999999999999</v>
      </c>
      <c r="W57" s="6">
        <f t="shared" si="20"/>
        <v>-0.1452</v>
      </c>
      <c r="X57" s="6">
        <f t="shared" si="21"/>
        <v>-0.13189999999999999</v>
      </c>
      <c r="Y57" s="6">
        <f t="shared" si="22"/>
        <v>-0.1195</v>
      </c>
      <c r="Z57" s="6">
        <f t="shared" si="23"/>
        <v>-0.1046</v>
      </c>
      <c r="AI57" s="7">
        <f t="shared" si="24"/>
        <v>0.31869999999999998</v>
      </c>
      <c r="AJ57" s="7">
        <f t="shared" si="3"/>
        <v>0.33200000000000002</v>
      </c>
      <c r="AK57" s="7">
        <f t="shared" si="4"/>
        <v>0.34289999999999998</v>
      </c>
      <c r="AL57" s="7">
        <f t="shared" si="5"/>
        <v>0.35470000000000002</v>
      </c>
      <c r="AM57" s="7">
        <f t="shared" si="6"/>
        <v>0.3664</v>
      </c>
      <c r="AN57" s="7">
        <f t="shared" si="7"/>
        <v>0.3775</v>
      </c>
      <c r="AO57" s="7">
        <f t="shared" si="8"/>
        <v>0.39069999999999999</v>
      </c>
      <c r="AQ57" s="1">
        <f t="shared" si="25"/>
        <v>0</v>
      </c>
      <c r="AR57" s="1">
        <f t="shared" si="9"/>
        <v>0</v>
      </c>
      <c r="AS57" s="1">
        <f t="shared" si="9"/>
        <v>0</v>
      </c>
      <c r="AT57" s="1">
        <f t="shared" si="10"/>
        <v>2.0000000000000002E-5</v>
      </c>
      <c r="AU57" s="1">
        <f t="shared" si="9"/>
        <v>6.9999999999999994E-5</v>
      </c>
      <c r="AV57" s="1">
        <f t="shared" si="11"/>
        <v>2.3000000000000001E-4</v>
      </c>
      <c r="AW57" s="1">
        <f t="shared" si="12"/>
        <v>8.9999999999999998E-4</v>
      </c>
    </row>
    <row r="58" spans="1:49" x14ac:dyDescent="0.55000000000000004">
      <c r="A58" s="1" t="s">
        <v>57</v>
      </c>
      <c r="B58" s="1">
        <v>70261</v>
      </c>
      <c r="C58" s="1">
        <v>0.39269999999999999</v>
      </c>
      <c r="D58" s="1">
        <v>0.37790000000000001</v>
      </c>
      <c r="F58" s="1" t="s">
        <v>155</v>
      </c>
      <c r="G58" s="1" t="s">
        <v>155</v>
      </c>
      <c r="H58" s="1" t="s">
        <v>155</v>
      </c>
      <c r="J58" s="1">
        <f t="shared" si="36"/>
        <v>-0.1109</v>
      </c>
      <c r="K58" s="1">
        <f t="shared" si="37"/>
        <v>-0.13739999999999999</v>
      </c>
      <c r="M58" s="1">
        <f t="shared" si="13"/>
        <v>-0.1009</v>
      </c>
      <c r="N58" s="1">
        <f t="shared" si="14"/>
        <v>-0.12740000000000001</v>
      </c>
      <c r="P58" s="1">
        <f t="shared" si="15"/>
        <v>-2.6499999999999999E-2</v>
      </c>
      <c r="Q58" s="2">
        <v>1.06E-2</v>
      </c>
      <c r="R58" s="2">
        <f t="shared" si="16"/>
        <v>-1.8E-3</v>
      </c>
      <c r="T58" s="6">
        <f t="shared" si="17"/>
        <v>-0.12379999999999999</v>
      </c>
      <c r="U58" s="6">
        <f t="shared" si="18"/>
        <v>-0.12559999999999999</v>
      </c>
      <c r="V58" s="6">
        <f t="shared" si="19"/>
        <v>-0.1265</v>
      </c>
      <c r="W58" s="6">
        <f t="shared" si="20"/>
        <v>-0.12740000000000001</v>
      </c>
      <c r="X58" s="6">
        <f t="shared" si="21"/>
        <v>-0.1283</v>
      </c>
      <c r="Y58" s="6">
        <f t="shared" si="22"/>
        <v>-0.12920000000000001</v>
      </c>
      <c r="Z58" s="6">
        <f t="shared" si="23"/>
        <v>-0.13100000000000001</v>
      </c>
      <c r="AI58" s="7">
        <f t="shared" si="24"/>
        <v>0.37069999999999997</v>
      </c>
      <c r="AJ58" s="7">
        <f t="shared" si="3"/>
        <v>0.36730000000000002</v>
      </c>
      <c r="AK58" s="7">
        <f t="shared" si="4"/>
        <v>0.36499999999999999</v>
      </c>
      <c r="AL58" s="7">
        <f t="shared" si="5"/>
        <v>0.36249999999999999</v>
      </c>
      <c r="AM58" s="7">
        <f t="shared" si="6"/>
        <v>0.36</v>
      </c>
      <c r="AN58" s="7">
        <f t="shared" si="7"/>
        <v>0.35780000000000001</v>
      </c>
      <c r="AO58" s="7">
        <f t="shared" si="8"/>
        <v>0.3543</v>
      </c>
      <c r="AQ58" s="1">
        <f t="shared" si="25"/>
        <v>1.1E-4</v>
      </c>
      <c r="AR58" s="1">
        <f t="shared" si="9"/>
        <v>6.9999999999999994E-5</v>
      </c>
      <c r="AS58" s="1">
        <f t="shared" si="9"/>
        <v>6.0000000000000002E-5</v>
      </c>
      <c r="AT58" s="1">
        <f t="shared" si="10"/>
        <v>4.0000000000000003E-5</v>
      </c>
      <c r="AU58" s="1">
        <f t="shared" si="9"/>
        <v>3.0000000000000001E-5</v>
      </c>
      <c r="AV58" s="1">
        <f t="shared" si="11"/>
        <v>2.0000000000000002E-5</v>
      </c>
      <c r="AW58" s="1">
        <f t="shared" si="12"/>
        <v>2.0000000000000002E-5</v>
      </c>
    </row>
    <row r="59" spans="1:49" x14ac:dyDescent="0.55000000000000004">
      <c r="A59" s="1" t="s">
        <v>58</v>
      </c>
      <c r="B59" s="1">
        <v>93499.4</v>
      </c>
      <c r="C59" s="1">
        <v>0.29020000000000001</v>
      </c>
      <c r="D59" s="1">
        <v>0.31940000000000002</v>
      </c>
      <c r="F59" s="1" t="s">
        <v>155</v>
      </c>
      <c r="G59" s="1" t="s">
        <v>155</v>
      </c>
      <c r="H59" s="1" t="s">
        <v>155</v>
      </c>
      <c r="J59" s="1">
        <f t="shared" si="36"/>
        <v>-0.21340000000000001</v>
      </c>
      <c r="K59" s="1">
        <f t="shared" si="37"/>
        <v>-0.19589999999999999</v>
      </c>
      <c r="M59" s="1">
        <f t="shared" si="13"/>
        <v>-0.2034</v>
      </c>
      <c r="N59" s="1">
        <f t="shared" si="14"/>
        <v>-0.18590000000000001</v>
      </c>
      <c r="P59" s="1">
        <f t="shared" si="15"/>
        <v>1.7500000000000002E-2</v>
      </c>
      <c r="Q59" s="2">
        <v>-5.7000000000000002E-3</v>
      </c>
      <c r="R59" s="2">
        <f t="shared" si="16"/>
        <v>2E-3</v>
      </c>
      <c r="T59" s="6">
        <f t="shared" si="17"/>
        <v>-0.18990000000000001</v>
      </c>
      <c r="U59" s="6">
        <f t="shared" si="18"/>
        <v>-0.18790000000000001</v>
      </c>
      <c r="V59" s="6">
        <f t="shared" si="19"/>
        <v>-0.18690000000000001</v>
      </c>
      <c r="W59" s="6">
        <f t="shared" si="20"/>
        <v>-0.18590000000000001</v>
      </c>
      <c r="X59" s="6">
        <f t="shared" si="21"/>
        <v>-0.18490000000000001</v>
      </c>
      <c r="Y59" s="6">
        <f t="shared" si="22"/>
        <v>-0.18390000000000001</v>
      </c>
      <c r="Z59" s="6">
        <f t="shared" si="23"/>
        <v>-0.18190000000000001</v>
      </c>
      <c r="AI59" s="7">
        <f t="shared" si="24"/>
        <v>0.30459999999999998</v>
      </c>
      <c r="AJ59" s="7">
        <f t="shared" si="3"/>
        <v>0.30499999999999999</v>
      </c>
      <c r="AK59" s="7">
        <f t="shared" si="4"/>
        <v>0.30459999999999998</v>
      </c>
      <c r="AL59" s="7">
        <f t="shared" si="5"/>
        <v>0.30399999999999999</v>
      </c>
      <c r="AM59" s="7">
        <f t="shared" si="6"/>
        <v>0.3034</v>
      </c>
      <c r="AN59" s="7">
        <f t="shared" si="7"/>
        <v>0.30309999999999998</v>
      </c>
      <c r="AO59" s="7">
        <f t="shared" si="8"/>
        <v>0.3034</v>
      </c>
      <c r="AQ59" s="1">
        <f t="shared" si="25"/>
        <v>0</v>
      </c>
      <c r="AR59" s="1">
        <f t="shared" si="9"/>
        <v>0</v>
      </c>
      <c r="AS59" s="1">
        <f t="shared" si="9"/>
        <v>0</v>
      </c>
      <c r="AT59" s="1">
        <f t="shared" si="10"/>
        <v>0</v>
      </c>
      <c r="AU59" s="1">
        <f t="shared" si="9"/>
        <v>0</v>
      </c>
      <c r="AV59" s="1">
        <f t="shared" si="11"/>
        <v>0</v>
      </c>
      <c r="AW59" s="1">
        <f t="shared" si="12"/>
        <v>0</v>
      </c>
    </row>
    <row r="60" spans="1:49" x14ac:dyDescent="0.55000000000000004">
      <c r="A60" s="1" t="s">
        <v>59</v>
      </c>
      <c r="B60" s="1">
        <v>91103</v>
      </c>
      <c r="C60" s="1">
        <v>0.42480000000000001</v>
      </c>
      <c r="D60" s="1">
        <v>0.43080000000000002</v>
      </c>
      <c r="G60" s="1" t="s">
        <v>155</v>
      </c>
      <c r="H60" s="1" t="s">
        <v>155</v>
      </c>
      <c r="J60" s="1">
        <f t="shared" si="36"/>
        <v>-7.8799999999999995E-2</v>
      </c>
      <c r="K60" s="1">
        <f t="shared" si="37"/>
        <v>-8.4500000000000006E-2</v>
      </c>
      <c r="M60" s="1">
        <f t="shared" si="13"/>
        <v>-7.8799999999999995E-2</v>
      </c>
      <c r="N60" s="1">
        <f t="shared" si="14"/>
        <v>-7.4499999999999997E-2</v>
      </c>
      <c r="P60" s="1">
        <f t="shared" si="15"/>
        <v>4.3E-3</v>
      </c>
      <c r="Q60" s="2">
        <v>-1.9800000000000002E-2</v>
      </c>
      <c r="R60" s="2">
        <f t="shared" si="16"/>
        <v>-1.18E-2</v>
      </c>
      <c r="T60" s="6">
        <f t="shared" si="17"/>
        <v>-5.1299999999999998E-2</v>
      </c>
      <c r="U60" s="6">
        <f t="shared" si="18"/>
        <v>-6.2700000000000006E-2</v>
      </c>
      <c r="V60" s="6">
        <f t="shared" si="19"/>
        <v>-6.8599999999999994E-2</v>
      </c>
      <c r="W60" s="6">
        <f t="shared" si="20"/>
        <v>-7.4499999999999997E-2</v>
      </c>
      <c r="X60" s="6">
        <f t="shared" si="21"/>
        <v>-8.0399999999999999E-2</v>
      </c>
      <c r="Y60" s="6">
        <f t="shared" si="22"/>
        <v>-8.6300000000000002E-2</v>
      </c>
      <c r="Z60" s="6">
        <f t="shared" si="23"/>
        <v>-9.7699999999999995E-2</v>
      </c>
      <c r="AI60" s="7">
        <f t="shared" si="24"/>
        <v>0.44319999999999998</v>
      </c>
      <c r="AJ60" s="7">
        <f t="shared" si="3"/>
        <v>0.43020000000000003</v>
      </c>
      <c r="AK60" s="7">
        <f t="shared" si="4"/>
        <v>0.4229</v>
      </c>
      <c r="AL60" s="7">
        <f t="shared" si="5"/>
        <v>0.41539999999999999</v>
      </c>
      <c r="AM60" s="7">
        <f t="shared" si="6"/>
        <v>0.40789999999999998</v>
      </c>
      <c r="AN60" s="7">
        <f t="shared" si="7"/>
        <v>0.4007</v>
      </c>
      <c r="AO60" s="7">
        <f t="shared" si="8"/>
        <v>0.3876</v>
      </c>
      <c r="AQ60" s="1">
        <f t="shared" si="25"/>
        <v>5.2310000000000002E-2</v>
      </c>
      <c r="AR60" s="1">
        <f t="shared" si="9"/>
        <v>2.3060000000000001E-2</v>
      </c>
      <c r="AS60" s="1">
        <f t="shared" si="9"/>
        <v>1.38E-2</v>
      </c>
      <c r="AT60" s="1">
        <f t="shared" si="10"/>
        <v>7.8200000000000006E-3</v>
      </c>
      <c r="AU60" s="1">
        <f t="shared" si="9"/>
        <v>4.2500000000000003E-3</v>
      </c>
      <c r="AV60" s="1">
        <f t="shared" si="11"/>
        <v>2.2799999999999999E-3</v>
      </c>
      <c r="AW60" s="1">
        <f t="shared" si="12"/>
        <v>6.6E-4</v>
      </c>
    </row>
    <row r="61" spans="1:49" x14ac:dyDescent="0.55000000000000004">
      <c r="A61" s="1" t="s">
        <v>60</v>
      </c>
      <c r="B61" s="1">
        <v>91167.1</v>
      </c>
      <c r="C61" s="1">
        <v>0.3639</v>
      </c>
      <c r="D61" s="1">
        <v>0.36980000000000002</v>
      </c>
      <c r="F61" s="1" t="s">
        <v>155</v>
      </c>
      <c r="G61" s="1" t="s">
        <v>155</v>
      </c>
      <c r="H61" s="1" t="s">
        <v>155</v>
      </c>
      <c r="J61" s="1">
        <f t="shared" si="36"/>
        <v>-0.13969999999999999</v>
      </c>
      <c r="K61" s="1">
        <f t="shared" si="37"/>
        <v>-0.14549999999999999</v>
      </c>
      <c r="M61" s="1">
        <f t="shared" si="13"/>
        <v>-0.12970000000000001</v>
      </c>
      <c r="N61" s="1">
        <f t="shared" si="14"/>
        <v>-0.13550000000000001</v>
      </c>
      <c r="P61" s="1">
        <f t="shared" si="15"/>
        <v>-5.7999999999999996E-3</v>
      </c>
      <c r="Q61" s="2">
        <v>-1.9699999999999999E-2</v>
      </c>
      <c r="R61" s="2">
        <f t="shared" si="16"/>
        <v>-1.5100000000000001E-2</v>
      </c>
      <c r="T61" s="6">
        <f t="shared" si="17"/>
        <v>-0.1072</v>
      </c>
      <c r="U61" s="6">
        <f t="shared" si="18"/>
        <v>-0.12039999999999999</v>
      </c>
      <c r="V61" s="6">
        <f t="shared" si="19"/>
        <v>-0.128</v>
      </c>
      <c r="W61" s="6">
        <f t="shared" si="20"/>
        <v>-0.13550000000000001</v>
      </c>
      <c r="X61" s="6">
        <f t="shared" si="21"/>
        <v>-0.1431</v>
      </c>
      <c r="Y61" s="6">
        <f t="shared" si="22"/>
        <v>-0.15060000000000001</v>
      </c>
      <c r="Z61" s="6">
        <f t="shared" si="23"/>
        <v>-0.1638</v>
      </c>
      <c r="AI61" s="7">
        <f t="shared" si="24"/>
        <v>0.38729999999999998</v>
      </c>
      <c r="AJ61" s="7">
        <f t="shared" si="3"/>
        <v>0.3725</v>
      </c>
      <c r="AK61" s="7">
        <f t="shared" si="4"/>
        <v>0.36349999999999999</v>
      </c>
      <c r="AL61" s="7">
        <f t="shared" si="5"/>
        <v>0.35439999999999999</v>
      </c>
      <c r="AM61" s="7">
        <f t="shared" si="6"/>
        <v>0.34520000000000001</v>
      </c>
      <c r="AN61" s="7">
        <f t="shared" si="7"/>
        <v>0.33639999999999998</v>
      </c>
      <c r="AO61" s="7">
        <f t="shared" si="8"/>
        <v>0.32150000000000001</v>
      </c>
      <c r="AQ61" s="1">
        <f t="shared" si="25"/>
        <v>6.4000000000000005E-4</v>
      </c>
      <c r="AR61" s="1">
        <f t="shared" si="9"/>
        <v>1.2999999999999999E-4</v>
      </c>
      <c r="AS61" s="1">
        <f t="shared" si="9"/>
        <v>5.0000000000000002E-5</v>
      </c>
      <c r="AT61" s="1">
        <f t="shared" si="10"/>
        <v>2.0000000000000002E-5</v>
      </c>
      <c r="AU61" s="1">
        <f t="shared" si="9"/>
        <v>0</v>
      </c>
      <c r="AV61" s="1">
        <f t="shared" si="11"/>
        <v>0</v>
      </c>
      <c r="AW61" s="1">
        <f t="shared" si="12"/>
        <v>0</v>
      </c>
    </row>
    <row r="62" spans="1:49" x14ac:dyDescent="0.55000000000000004">
      <c r="A62" s="1" t="s">
        <v>61</v>
      </c>
      <c r="B62" s="1">
        <v>107677</v>
      </c>
      <c r="C62" s="1">
        <v>0.50729999999999997</v>
      </c>
      <c r="D62" s="1">
        <v>0.47389999999999999</v>
      </c>
      <c r="F62" s="1" t="s">
        <v>156</v>
      </c>
      <c r="H62" s="1" t="s">
        <v>155</v>
      </c>
      <c r="J62" s="1">
        <f t="shared" si="36"/>
        <v>3.7000000000000002E-3</v>
      </c>
      <c r="K62" s="1">
        <f t="shared" si="37"/>
        <v>-4.1399999999999999E-2</v>
      </c>
      <c r="M62" s="1">
        <f t="shared" si="13"/>
        <v>-6.3E-3</v>
      </c>
      <c r="N62" s="1">
        <f t="shared" si="14"/>
        <v>-4.1399999999999999E-2</v>
      </c>
      <c r="P62" s="1">
        <f t="shared" si="15"/>
        <v>-3.5099999999999999E-2</v>
      </c>
      <c r="Q62" s="2">
        <v>8.9999999999999998E-4</v>
      </c>
      <c r="R62" s="2">
        <f t="shared" si="16"/>
        <v>-1.11E-2</v>
      </c>
      <c r="T62" s="6">
        <f t="shared" si="17"/>
        <v>-1.9400000000000001E-2</v>
      </c>
      <c r="U62" s="6">
        <f t="shared" si="18"/>
        <v>-3.0300000000000001E-2</v>
      </c>
      <c r="V62" s="6">
        <f t="shared" si="19"/>
        <v>-3.5900000000000001E-2</v>
      </c>
      <c r="W62" s="6">
        <f t="shared" si="20"/>
        <v>-4.1399999999999999E-2</v>
      </c>
      <c r="X62" s="6">
        <f t="shared" si="21"/>
        <v>-4.7E-2</v>
      </c>
      <c r="Y62" s="6">
        <f t="shared" si="22"/>
        <v>-5.2499999999999998E-2</v>
      </c>
      <c r="Z62" s="6">
        <f t="shared" si="23"/>
        <v>-6.3399999999999998E-2</v>
      </c>
      <c r="AI62" s="7">
        <f t="shared" si="24"/>
        <v>0.47510000000000002</v>
      </c>
      <c r="AJ62" s="7">
        <f t="shared" si="3"/>
        <v>0.46260000000000001</v>
      </c>
      <c r="AK62" s="7">
        <f t="shared" si="4"/>
        <v>0.4556</v>
      </c>
      <c r="AL62" s="7">
        <f t="shared" si="5"/>
        <v>0.44850000000000001</v>
      </c>
      <c r="AM62" s="7">
        <f t="shared" si="6"/>
        <v>0.44130000000000003</v>
      </c>
      <c r="AN62" s="7">
        <f t="shared" si="7"/>
        <v>0.4345</v>
      </c>
      <c r="AO62" s="7">
        <f t="shared" si="8"/>
        <v>0.4219</v>
      </c>
      <c r="AQ62" s="1">
        <f t="shared" si="25"/>
        <v>0.23841000000000001</v>
      </c>
      <c r="AR62" s="1">
        <f t="shared" si="9"/>
        <v>0.14263000000000001</v>
      </c>
      <c r="AS62" s="1">
        <f t="shared" si="9"/>
        <v>0.1023</v>
      </c>
      <c r="AT62" s="1">
        <f t="shared" si="10"/>
        <v>7.059E-2</v>
      </c>
      <c r="AU62" s="1">
        <f t="shared" si="9"/>
        <v>4.6760000000000003E-2</v>
      </c>
      <c r="AV62" s="1">
        <f t="shared" si="11"/>
        <v>3.0640000000000001E-2</v>
      </c>
      <c r="AW62" s="1">
        <f t="shared" si="12"/>
        <v>1.2829999999999999E-2</v>
      </c>
    </row>
    <row r="63" spans="1:49" x14ac:dyDescent="0.55000000000000004">
      <c r="A63" s="1" t="s">
        <v>62</v>
      </c>
      <c r="B63" s="1">
        <v>96678</v>
      </c>
      <c r="C63" s="1">
        <v>0.68200000000000005</v>
      </c>
      <c r="D63" s="1">
        <v>0.66669999999999996</v>
      </c>
      <c r="F63" s="1" t="s">
        <v>156</v>
      </c>
      <c r="G63" s="1" t="s">
        <v>156</v>
      </c>
      <c r="H63" s="1" t="s">
        <v>156</v>
      </c>
      <c r="J63" s="1">
        <f t="shared" si="36"/>
        <v>0.1784</v>
      </c>
      <c r="K63" s="1">
        <f t="shared" si="37"/>
        <v>0.15140000000000001</v>
      </c>
      <c r="M63" s="1">
        <f t="shared" si="13"/>
        <v>0.16839999999999999</v>
      </c>
      <c r="N63" s="1">
        <f t="shared" si="14"/>
        <v>0.1414</v>
      </c>
      <c r="P63" s="1">
        <f t="shared" si="15"/>
        <v>-2.7E-2</v>
      </c>
      <c r="Q63" s="2">
        <v>3.3E-3</v>
      </c>
      <c r="R63" s="2">
        <f t="shared" si="16"/>
        <v>-6.7999999999999996E-3</v>
      </c>
      <c r="T63" s="6">
        <f t="shared" si="17"/>
        <v>0.155</v>
      </c>
      <c r="U63" s="6">
        <f t="shared" si="18"/>
        <v>0.1482</v>
      </c>
      <c r="V63" s="6">
        <f t="shared" si="19"/>
        <v>0.14480000000000001</v>
      </c>
      <c r="W63" s="6">
        <f t="shared" si="20"/>
        <v>0.1414</v>
      </c>
      <c r="X63" s="6">
        <f t="shared" si="21"/>
        <v>0.13800000000000001</v>
      </c>
      <c r="Y63" s="6">
        <f t="shared" si="22"/>
        <v>0.1346</v>
      </c>
      <c r="Z63" s="6">
        <f t="shared" si="23"/>
        <v>0.1278</v>
      </c>
      <c r="AI63" s="7">
        <f t="shared" si="24"/>
        <v>0.66949999999999998</v>
      </c>
      <c r="AJ63" s="7">
        <f t="shared" si="3"/>
        <v>0.66110000000000002</v>
      </c>
      <c r="AK63" s="7">
        <f t="shared" si="4"/>
        <v>0.65629999999999999</v>
      </c>
      <c r="AL63" s="7">
        <f t="shared" si="5"/>
        <v>0.65129999999999999</v>
      </c>
      <c r="AM63" s="7">
        <f t="shared" si="6"/>
        <v>0.64629999999999999</v>
      </c>
      <c r="AN63" s="7">
        <f t="shared" si="7"/>
        <v>0.64159999999999995</v>
      </c>
      <c r="AO63" s="7">
        <f t="shared" si="8"/>
        <v>0.6331</v>
      </c>
      <c r="AQ63" s="1">
        <f t="shared" si="25"/>
        <v>1</v>
      </c>
      <c r="AR63" s="1">
        <f t="shared" si="9"/>
        <v>1</v>
      </c>
      <c r="AS63" s="1">
        <f t="shared" si="9"/>
        <v>1</v>
      </c>
      <c r="AT63" s="1">
        <f t="shared" si="10"/>
        <v>0.99999000000000005</v>
      </c>
      <c r="AU63" s="1">
        <f t="shared" si="9"/>
        <v>0.99999000000000005</v>
      </c>
      <c r="AV63" s="1">
        <f t="shared" si="11"/>
        <v>0.99997000000000003</v>
      </c>
      <c r="AW63" s="1">
        <f t="shared" si="12"/>
        <v>0.99992999999999999</v>
      </c>
    </row>
    <row r="64" spans="1:49" x14ac:dyDescent="0.55000000000000004">
      <c r="A64" s="1" t="s">
        <v>63</v>
      </c>
      <c r="B64" s="1">
        <v>99336</v>
      </c>
      <c r="C64" s="1">
        <v>0.62680000000000002</v>
      </c>
      <c r="D64" s="1">
        <v>0.57789999999999997</v>
      </c>
      <c r="G64" s="1" t="s">
        <v>156</v>
      </c>
      <c r="H64" s="1" t="s">
        <v>156</v>
      </c>
      <c r="J64" s="1">
        <f t="shared" si="36"/>
        <v>0.1232</v>
      </c>
      <c r="K64" s="1">
        <f t="shared" si="37"/>
        <v>6.2600000000000003E-2</v>
      </c>
      <c r="M64" s="1">
        <f t="shared" si="13"/>
        <v>0.1232</v>
      </c>
      <c r="N64" s="1">
        <f t="shared" si="14"/>
        <v>5.2600000000000001E-2</v>
      </c>
      <c r="P64" s="1">
        <f t="shared" si="15"/>
        <v>-7.0599999999999996E-2</v>
      </c>
      <c r="Q64" s="2">
        <v>-8.3199999999999996E-2</v>
      </c>
      <c r="R64" s="2">
        <f t="shared" si="16"/>
        <v>-7.9000000000000001E-2</v>
      </c>
      <c r="T64" s="6">
        <f t="shared" si="17"/>
        <v>0.10249999999999999</v>
      </c>
      <c r="U64" s="6">
        <f t="shared" si="18"/>
        <v>9.9199999999999997E-2</v>
      </c>
      <c r="V64" s="6">
        <f t="shared" si="19"/>
        <v>8.6900000000000005E-2</v>
      </c>
      <c r="W64" s="6">
        <f t="shared" si="20"/>
        <v>5.2600000000000001E-2</v>
      </c>
      <c r="X64" s="6">
        <f t="shared" si="21"/>
        <v>1.83E-2</v>
      </c>
      <c r="Y64" s="6">
        <f t="shared" si="22"/>
        <v>6.0000000000000001E-3</v>
      </c>
      <c r="Z64" s="6">
        <f t="shared" si="23"/>
        <v>2.7000000000000001E-3</v>
      </c>
      <c r="AI64" s="7">
        <f t="shared" si="24"/>
        <v>0.61699999999999999</v>
      </c>
      <c r="AJ64" s="7">
        <f t="shared" si="3"/>
        <v>0.61209999999999998</v>
      </c>
      <c r="AK64" s="7">
        <f t="shared" si="4"/>
        <v>0.59840000000000004</v>
      </c>
      <c r="AL64" s="7">
        <f t="shared" si="5"/>
        <v>0.5625</v>
      </c>
      <c r="AM64" s="7">
        <f t="shared" si="6"/>
        <v>0.52659999999999996</v>
      </c>
      <c r="AN64" s="7">
        <f t="shared" si="7"/>
        <v>0.51300000000000001</v>
      </c>
      <c r="AO64" s="7">
        <f t="shared" si="8"/>
        <v>0.50800000000000001</v>
      </c>
      <c r="AQ64" s="1">
        <f t="shared" si="25"/>
        <v>0.99958999999999998</v>
      </c>
      <c r="AR64" s="1">
        <f t="shared" si="9"/>
        <v>0.99931999999999999</v>
      </c>
      <c r="AS64" s="1">
        <f t="shared" si="9"/>
        <v>0.99753000000000003</v>
      </c>
      <c r="AT64" s="1">
        <f t="shared" si="10"/>
        <v>0.96292999999999995</v>
      </c>
      <c r="AU64" s="1">
        <f t="shared" si="9"/>
        <v>0.77637</v>
      </c>
      <c r="AV64" s="1">
        <f t="shared" si="11"/>
        <v>0.64483999999999997</v>
      </c>
      <c r="AW64" s="1">
        <f t="shared" si="12"/>
        <v>0.59040000000000004</v>
      </c>
    </row>
    <row r="65" spans="1:49" x14ac:dyDescent="0.55000000000000004">
      <c r="A65" s="1" t="s">
        <v>64</v>
      </c>
      <c r="B65" s="1">
        <v>89229.6</v>
      </c>
      <c r="C65" s="1">
        <v>0.31859999999999999</v>
      </c>
      <c r="D65" s="1">
        <v>0.3574</v>
      </c>
      <c r="F65" s="1" t="s">
        <v>155</v>
      </c>
      <c r="G65" s="1" t="s">
        <v>155</v>
      </c>
      <c r="H65" s="1" t="s">
        <v>155</v>
      </c>
      <c r="J65" s="1">
        <f t="shared" si="36"/>
        <v>-0.185</v>
      </c>
      <c r="K65" s="1">
        <f t="shared" si="37"/>
        <v>-0.15790000000000001</v>
      </c>
      <c r="M65" s="1">
        <f t="shared" si="13"/>
        <v>-0.17499999999999999</v>
      </c>
      <c r="N65" s="1">
        <f t="shared" si="14"/>
        <v>-0.1479</v>
      </c>
      <c r="P65" s="1">
        <f t="shared" si="15"/>
        <v>2.7099999999999999E-2</v>
      </c>
      <c r="Q65" s="2">
        <v>5.4000000000000003E-3</v>
      </c>
      <c r="R65" s="2">
        <f t="shared" si="16"/>
        <v>1.26E-2</v>
      </c>
      <c r="T65" s="6">
        <f t="shared" si="17"/>
        <v>-0.1724</v>
      </c>
      <c r="U65" s="6">
        <f t="shared" si="18"/>
        <v>-0.1605</v>
      </c>
      <c r="V65" s="6">
        <f t="shared" si="19"/>
        <v>-0.1542</v>
      </c>
      <c r="W65" s="6">
        <f t="shared" si="20"/>
        <v>-0.1479</v>
      </c>
      <c r="X65" s="6">
        <f t="shared" si="21"/>
        <v>-0.1416</v>
      </c>
      <c r="Y65" s="6">
        <f t="shared" si="22"/>
        <v>-0.1353</v>
      </c>
      <c r="Z65" s="6">
        <f t="shared" si="23"/>
        <v>-0.1234</v>
      </c>
      <c r="AI65" s="7">
        <f t="shared" si="24"/>
        <v>0.3221</v>
      </c>
      <c r="AJ65" s="7">
        <f t="shared" si="3"/>
        <v>0.33239999999999997</v>
      </c>
      <c r="AK65" s="7">
        <f t="shared" si="4"/>
        <v>0.33729999999999999</v>
      </c>
      <c r="AL65" s="7">
        <f t="shared" si="5"/>
        <v>0.34200000000000003</v>
      </c>
      <c r="AM65" s="7">
        <f t="shared" si="6"/>
        <v>0.34670000000000001</v>
      </c>
      <c r="AN65" s="7">
        <f t="shared" si="7"/>
        <v>0.35170000000000001</v>
      </c>
      <c r="AO65" s="7">
        <f t="shared" si="8"/>
        <v>0.3619</v>
      </c>
      <c r="AQ65" s="1">
        <f t="shared" si="25"/>
        <v>0</v>
      </c>
      <c r="AR65" s="1">
        <f t="shared" si="9"/>
        <v>0</v>
      </c>
      <c r="AS65" s="1">
        <f t="shared" si="9"/>
        <v>0</v>
      </c>
      <c r="AT65" s="1">
        <f t="shared" si="10"/>
        <v>0</v>
      </c>
      <c r="AU65" s="1">
        <f t="shared" si="9"/>
        <v>1.0000000000000001E-5</v>
      </c>
      <c r="AV65" s="1">
        <f t="shared" si="11"/>
        <v>1.0000000000000001E-5</v>
      </c>
      <c r="AW65" s="1">
        <f t="shared" si="12"/>
        <v>4.0000000000000003E-5</v>
      </c>
    </row>
    <row r="66" spans="1:49" x14ac:dyDescent="0.55000000000000004">
      <c r="A66" s="1" t="s">
        <v>65</v>
      </c>
      <c r="B66" s="1">
        <v>95814</v>
      </c>
      <c r="C66" s="1">
        <v>0.27700000000000002</v>
      </c>
      <c r="D66" s="1">
        <v>0.26169999999999999</v>
      </c>
      <c r="F66" s="1" t="s">
        <v>155</v>
      </c>
      <c r="G66" s="1" t="s">
        <v>155</v>
      </c>
      <c r="H66" s="1" t="s">
        <v>155</v>
      </c>
      <c r="J66" s="1">
        <f t="shared" ref="J66:J97" si="38">ROUND(C66-C$154,4)</f>
        <v>-0.2266</v>
      </c>
      <c r="K66" s="1">
        <f t="shared" ref="K66:K97" si="39">ROUND(D66-D$154,4)</f>
        <v>-0.25359999999999999</v>
      </c>
      <c r="M66" s="1">
        <f t="shared" si="13"/>
        <v>-0.21659999999999999</v>
      </c>
      <c r="N66" s="1">
        <f t="shared" si="14"/>
        <v>-0.24360000000000001</v>
      </c>
      <c r="P66" s="1">
        <f t="shared" si="15"/>
        <v>-2.7E-2</v>
      </c>
      <c r="Q66" s="2">
        <v>-5.9299999999999999E-2</v>
      </c>
      <c r="R66" s="2">
        <f t="shared" si="16"/>
        <v>-4.8500000000000001E-2</v>
      </c>
      <c r="T66" s="6">
        <f t="shared" si="17"/>
        <v>-0.19520000000000001</v>
      </c>
      <c r="U66" s="6">
        <f t="shared" si="18"/>
        <v>-0.2049</v>
      </c>
      <c r="V66" s="6">
        <f t="shared" si="19"/>
        <v>-0.21990000000000001</v>
      </c>
      <c r="W66" s="6">
        <f t="shared" si="20"/>
        <v>-0.24360000000000001</v>
      </c>
      <c r="X66" s="6">
        <f t="shared" si="21"/>
        <v>-0.26729999999999998</v>
      </c>
      <c r="Y66" s="6">
        <f t="shared" si="22"/>
        <v>-0.2823</v>
      </c>
      <c r="Z66" s="6">
        <f t="shared" si="23"/>
        <v>-0.29199999999999998</v>
      </c>
      <c r="AI66" s="7">
        <f t="shared" si="24"/>
        <v>0.29930000000000001</v>
      </c>
      <c r="AJ66" s="7">
        <f t="shared" ref="AJ66:AJ129" si="40">ROUND($AE$2+U66+IF($H66="ALP",-0.01,IF($H66="LNC",0.01,0))-(U$154+0.0003),4)</f>
        <v>0.28799999999999998</v>
      </c>
      <c r="AK66" s="7">
        <f t="shared" ref="AK66:AK129" si="41">ROUND($AE$2+V66+IF($H66="ALP",-0.01,IF($H66="LNC",0.01,0))-(V$154+0.0003),4)</f>
        <v>0.27160000000000001</v>
      </c>
      <c r="AL66" s="7">
        <f t="shared" ref="AL66:AL129" si="42">ROUND($AE$2+W66+IF($H66="ALP",-0.01,IF($H66="LNC",0.01,0))-(W$154+0.0003),4)</f>
        <v>0.24629999999999999</v>
      </c>
      <c r="AM66" s="7">
        <f t="shared" ref="AM66:AM129" si="43">ROUND($AE$2+X66+IF($H66="ALP",-0.01,IF($H66="LNC",0.01,0))-(X$154+0.0003),4)</f>
        <v>0.221</v>
      </c>
      <c r="AN66" s="7">
        <f t="shared" ref="AN66:AN129" si="44">ROUND($AE$2+Y66+IF($H66="ALP",-0.01,IF($H66="LNC",0.01,0))-(Y$154+0.0003),4)</f>
        <v>0.20469999999999999</v>
      </c>
      <c r="AO66" s="7">
        <f t="shared" ref="AO66:AO129" si="45">ROUND($AE$2+Z66+IF($H66="ALP",-0.01,IF($H66="LNC",0.01,0))-(Z$154+0.0003),4)</f>
        <v>0.1933</v>
      </c>
      <c r="AQ66" s="1">
        <f t="shared" si="25"/>
        <v>0</v>
      </c>
      <c r="AR66" s="1">
        <f t="shared" ref="AR66:AU129" si="46">ROUND(_xlfn.NORM.DIST(AJ66,0.5,0.035,TRUE),5)</f>
        <v>0</v>
      </c>
      <c r="AS66" s="1">
        <f t="shared" si="46"/>
        <v>0</v>
      </c>
      <c r="AT66" s="1">
        <f t="shared" ref="AT66:AT129" si="47">ROUND(_xlfn.NORM.DIST(AL66,0.5,0.035,TRUE),5)</f>
        <v>0</v>
      </c>
      <c r="AU66" s="1">
        <f t="shared" si="46"/>
        <v>0</v>
      </c>
      <c r="AV66" s="1">
        <f t="shared" ref="AV66:AV129" si="48">ROUND(_xlfn.NORM.DIST(AN66,0.5,0.035,TRUE),5)</f>
        <v>0</v>
      </c>
      <c r="AW66" s="1">
        <f t="shared" ref="AW66:AW129" si="49">ROUND(_xlfn.NORM.DIST(AO66,0.5,0.035,TRUE),5)</f>
        <v>0</v>
      </c>
    </row>
    <row r="67" spans="1:49" x14ac:dyDescent="0.55000000000000004">
      <c r="A67" s="1" t="s">
        <v>66</v>
      </c>
      <c r="B67" s="1">
        <v>95507</v>
      </c>
      <c r="C67" s="1">
        <v>0.43690000000000001</v>
      </c>
      <c r="D67" s="1">
        <v>0.47199999999999998</v>
      </c>
      <c r="F67" s="1" t="s">
        <v>155</v>
      </c>
      <c r="G67" s="1" t="s">
        <v>155</v>
      </c>
      <c r="H67" s="1" t="s">
        <v>155</v>
      </c>
      <c r="J67" s="1">
        <f t="shared" si="38"/>
        <v>-6.6699999999999995E-2</v>
      </c>
      <c r="K67" s="1">
        <f t="shared" si="39"/>
        <v>-4.3299999999999998E-2</v>
      </c>
      <c r="M67" s="1">
        <f t="shared" ref="M67:M130" si="50">ROUND(J67+IF(F67="ALP",0.01,IF(F67="LNC",-0.01,0)),4)</f>
        <v>-5.67E-2</v>
      </c>
      <c r="N67" s="1">
        <f t="shared" ref="N67:N130" si="51">ROUND(K67+IF(G67="ALP",0.01,IF(G67="LNC",-0.01,0)),4)</f>
        <v>-3.3300000000000003E-2</v>
      </c>
      <c r="P67" s="1">
        <f t="shared" ref="P67:P130" si="52">ROUND(N67-M67,4)</f>
        <v>2.3400000000000001E-2</v>
      </c>
      <c r="Q67" s="2">
        <v>1.7500000000000002E-2</v>
      </c>
      <c r="R67" s="2">
        <f t="shared" ref="R67:R130" si="53">ROUND((2*Q67+P67)/3,4)</f>
        <v>1.95E-2</v>
      </c>
      <c r="T67" s="6">
        <f t="shared" ref="T67:T130" si="54">IF($R67=0,ROUND($N67,4),ROUND($N67-(IF($AE$3,MIN(ABS(2*$R67),0.1/(1+EXP(-42.5*(ABS(2*$R67))))-0.05),ABS(2*$R67))*$R67/ABS($R67)),4))</f>
        <v>-6.7299999999999999E-2</v>
      </c>
      <c r="U67" s="6">
        <f t="shared" ref="U67:U130" si="55">IF($R67=0,ROUND($N67,4),ROUND($N67-(IF($AE$3,MIN(ABS($R67),0.1/(1+EXP(-42.5*(ABS($R67))))-0.05),ABS($R67))*$R67/ABS($R67)),4))</f>
        <v>-5.28E-2</v>
      </c>
      <c r="V67" s="6">
        <f t="shared" ref="V67:V130" si="56">IF($R67=0,ROUND($N67,4),ROUND($N67-(IF($AE$3,MIN(ABS($R67/2),0.1/(1+EXP(-42.5*(ABS($R67/2))))-0.05),ABS($R67/2))*$R67/ABS($R67)),4))</f>
        <v>-4.3099999999999999E-2</v>
      </c>
      <c r="W67" s="6">
        <f t="shared" ref="W67:W130" si="57">ROUND($N67,4)</f>
        <v>-3.3300000000000003E-2</v>
      </c>
      <c r="X67" s="6">
        <f t="shared" ref="X67:X130" si="58">IF($R67=0,ROUND($N67,4),ROUND($N67+(IF($AE$3,MIN(ABS($R67/2),0.1/(1+EXP(-42.5*(ABS($R67/2))))-0.05),ABS($R67/2))*$R67/ABS($R67)),4))</f>
        <v>-2.3599999999999999E-2</v>
      </c>
      <c r="Y67" s="6">
        <f t="shared" ref="Y67:Y130" si="59">IF($R67=0,ROUND($N67,4),ROUND($N67+(IF($AE$3,MIN(ABS($R67),0.1/(1+EXP(-42.5*(ABS($R67))))-0.05),ABS($R67))*$R67/ABS($R67)),4))</f>
        <v>-1.38E-2</v>
      </c>
      <c r="Z67" s="6">
        <f t="shared" ref="Z67:Z130" si="60">IF($R67=0,ROUND($N67,4),ROUND($N67+(IF($AE$3,MIN(ABS(2*$R67),0.1/(1+EXP(-42.5*(ABS(2*$R67))))-0.05),ABS(2*$R67))*$R67/ABS($R67)),4))</f>
        <v>6.9999999999999999E-4</v>
      </c>
      <c r="AI67" s="7">
        <f t="shared" ref="AI67:AI130" si="61">ROUND($AE$2+T67+IF($H67="ALP",-0.01,IF($H67="LNC",0.01,0))-(T$154+0.0003),4)</f>
        <v>0.42720000000000002</v>
      </c>
      <c r="AJ67" s="7">
        <f t="shared" si="40"/>
        <v>0.44009999999999999</v>
      </c>
      <c r="AK67" s="7">
        <f t="shared" si="41"/>
        <v>0.44840000000000002</v>
      </c>
      <c r="AL67" s="7">
        <f t="shared" si="42"/>
        <v>0.45660000000000001</v>
      </c>
      <c r="AM67" s="7">
        <f t="shared" si="43"/>
        <v>0.4647</v>
      </c>
      <c r="AN67" s="7">
        <f t="shared" si="44"/>
        <v>0.47320000000000001</v>
      </c>
      <c r="AO67" s="7">
        <f t="shared" si="45"/>
        <v>0.48599999999999999</v>
      </c>
      <c r="AQ67" s="1">
        <f t="shared" ref="AQ67:AQ130" si="62">ROUND(_xlfn.NORM.DIST(AI67,0.5,0.035,TRUE),5)</f>
        <v>1.8759999999999999E-2</v>
      </c>
      <c r="AR67" s="1">
        <f t="shared" si="46"/>
        <v>4.3499999999999997E-2</v>
      </c>
      <c r="AS67" s="1">
        <f t="shared" si="46"/>
        <v>7.0199999999999999E-2</v>
      </c>
      <c r="AT67" s="1">
        <f t="shared" si="47"/>
        <v>0.10749</v>
      </c>
      <c r="AU67" s="1">
        <f t="shared" si="46"/>
        <v>0.15659000000000001</v>
      </c>
      <c r="AV67" s="1">
        <f t="shared" si="48"/>
        <v>0.22192000000000001</v>
      </c>
      <c r="AW67" s="1">
        <f t="shared" si="49"/>
        <v>0.34458</v>
      </c>
    </row>
    <row r="68" spans="1:49" x14ac:dyDescent="0.55000000000000004">
      <c r="A68" s="1" t="s">
        <v>67</v>
      </c>
      <c r="B68" s="1">
        <v>103447</v>
      </c>
      <c r="C68" s="1">
        <v>0.5776</v>
      </c>
      <c r="D68" s="1">
        <v>0.63319999999999999</v>
      </c>
      <c r="F68" s="1" t="s">
        <v>156</v>
      </c>
      <c r="G68" s="1" t="s">
        <v>156</v>
      </c>
      <c r="H68" s="1" t="s">
        <v>156</v>
      </c>
      <c r="J68" s="1">
        <f t="shared" si="38"/>
        <v>7.3999999999999996E-2</v>
      </c>
      <c r="K68" s="1">
        <f t="shared" si="39"/>
        <v>0.1179</v>
      </c>
      <c r="M68" s="1">
        <f t="shared" si="50"/>
        <v>6.4000000000000001E-2</v>
      </c>
      <c r="N68" s="1">
        <f t="shared" si="51"/>
        <v>0.1079</v>
      </c>
      <c r="P68" s="1">
        <f t="shared" si="52"/>
        <v>4.3900000000000002E-2</v>
      </c>
      <c r="Q68" s="2">
        <v>1.5900000000000001E-2</v>
      </c>
      <c r="R68" s="2">
        <f t="shared" si="53"/>
        <v>2.52E-2</v>
      </c>
      <c r="T68" s="6">
        <f t="shared" si="54"/>
        <v>6.8400000000000002E-2</v>
      </c>
      <c r="U68" s="6">
        <f t="shared" si="55"/>
        <v>8.3400000000000002E-2</v>
      </c>
      <c r="V68" s="6">
        <f t="shared" si="56"/>
        <v>9.5299999999999996E-2</v>
      </c>
      <c r="W68" s="6">
        <f t="shared" si="57"/>
        <v>0.1079</v>
      </c>
      <c r="X68" s="6">
        <f t="shared" si="58"/>
        <v>0.1205</v>
      </c>
      <c r="Y68" s="6">
        <f t="shared" si="59"/>
        <v>0.13239999999999999</v>
      </c>
      <c r="Z68" s="6">
        <f t="shared" si="60"/>
        <v>0.1474</v>
      </c>
      <c r="AI68" s="7">
        <f t="shared" si="61"/>
        <v>0.58289999999999997</v>
      </c>
      <c r="AJ68" s="7">
        <f t="shared" si="40"/>
        <v>0.59630000000000005</v>
      </c>
      <c r="AK68" s="7">
        <f t="shared" si="41"/>
        <v>0.60680000000000001</v>
      </c>
      <c r="AL68" s="7">
        <f t="shared" si="42"/>
        <v>0.61780000000000002</v>
      </c>
      <c r="AM68" s="7">
        <f t="shared" si="43"/>
        <v>0.62880000000000003</v>
      </c>
      <c r="AN68" s="7">
        <f t="shared" si="44"/>
        <v>0.63939999999999997</v>
      </c>
      <c r="AO68" s="7">
        <f t="shared" si="45"/>
        <v>0.65269999999999995</v>
      </c>
      <c r="AQ68" s="1">
        <f t="shared" si="62"/>
        <v>0.99107000000000001</v>
      </c>
      <c r="AR68" s="1">
        <f t="shared" si="46"/>
        <v>0.99702999999999997</v>
      </c>
      <c r="AS68" s="1">
        <f t="shared" si="46"/>
        <v>0.99885999999999997</v>
      </c>
      <c r="AT68" s="1">
        <f t="shared" si="47"/>
        <v>0.99961999999999995</v>
      </c>
      <c r="AU68" s="1">
        <f t="shared" si="46"/>
        <v>0.99987999999999999</v>
      </c>
      <c r="AV68" s="1">
        <f t="shared" si="48"/>
        <v>0.99997000000000003</v>
      </c>
      <c r="AW68" s="1">
        <f t="shared" si="49"/>
        <v>0.99999000000000005</v>
      </c>
    </row>
    <row r="69" spans="1:49" x14ac:dyDescent="0.55000000000000004">
      <c r="A69" s="1" t="s">
        <v>68</v>
      </c>
      <c r="B69" s="1">
        <v>99617</v>
      </c>
      <c r="C69" s="1">
        <v>0.48570000000000002</v>
      </c>
      <c r="D69" s="1">
        <v>0.47139999999999999</v>
      </c>
      <c r="F69" s="1" t="s">
        <v>155</v>
      </c>
      <c r="G69" s="1" t="s">
        <v>155</v>
      </c>
      <c r="H69" s="1" t="s">
        <v>155</v>
      </c>
      <c r="J69" s="1">
        <f t="shared" si="38"/>
        <v>-1.7899999999999999E-2</v>
      </c>
      <c r="K69" s="1">
        <f t="shared" si="39"/>
        <v>-4.3900000000000002E-2</v>
      </c>
      <c r="M69" s="1">
        <f t="shared" si="50"/>
        <v>-7.9000000000000008E-3</v>
      </c>
      <c r="N69" s="1">
        <f t="shared" si="51"/>
        <v>-3.39E-2</v>
      </c>
      <c r="P69" s="1">
        <f t="shared" si="52"/>
        <v>-2.5999999999999999E-2</v>
      </c>
      <c r="Q69" s="2">
        <v>-1.84E-2</v>
      </c>
      <c r="R69" s="2">
        <f t="shared" si="53"/>
        <v>-2.0899999999999998E-2</v>
      </c>
      <c r="T69" s="6">
        <f t="shared" si="54"/>
        <v>1.6000000000000001E-3</v>
      </c>
      <c r="U69" s="6">
        <f t="shared" si="55"/>
        <v>-1.2999999999999999E-2</v>
      </c>
      <c r="V69" s="6">
        <f t="shared" si="56"/>
        <v>-2.35E-2</v>
      </c>
      <c r="W69" s="6">
        <f t="shared" si="57"/>
        <v>-3.39E-2</v>
      </c>
      <c r="X69" s="6">
        <f t="shared" si="58"/>
        <v>-4.4400000000000002E-2</v>
      </c>
      <c r="Y69" s="6">
        <f t="shared" si="59"/>
        <v>-5.4800000000000001E-2</v>
      </c>
      <c r="Z69" s="6">
        <f t="shared" si="60"/>
        <v>-6.9400000000000003E-2</v>
      </c>
      <c r="AI69" s="7">
        <f t="shared" si="61"/>
        <v>0.49609999999999999</v>
      </c>
      <c r="AJ69" s="7">
        <f t="shared" si="40"/>
        <v>0.47989999999999999</v>
      </c>
      <c r="AK69" s="7">
        <f t="shared" si="41"/>
        <v>0.46800000000000003</v>
      </c>
      <c r="AL69" s="7">
        <f t="shared" si="42"/>
        <v>0.45600000000000002</v>
      </c>
      <c r="AM69" s="7">
        <f t="shared" si="43"/>
        <v>0.44390000000000002</v>
      </c>
      <c r="AN69" s="7">
        <f t="shared" si="44"/>
        <v>0.43219999999999997</v>
      </c>
      <c r="AO69" s="7">
        <f t="shared" si="45"/>
        <v>0.41589999999999999</v>
      </c>
      <c r="AQ69" s="1">
        <f t="shared" si="62"/>
        <v>0.45563999999999999</v>
      </c>
      <c r="AR69" s="1">
        <f t="shared" si="46"/>
        <v>0.28288999999999997</v>
      </c>
      <c r="AS69" s="1">
        <f t="shared" si="46"/>
        <v>0.18028</v>
      </c>
      <c r="AT69" s="1">
        <f t="shared" si="47"/>
        <v>0.10435</v>
      </c>
      <c r="AU69" s="1">
        <f t="shared" si="46"/>
        <v>5.4480000000000001E-2</v>
      </c>
      <c r="AV69" s="1">
        <f t="shared" si="48"/>
        <v>2.6360000000000001E-2</v>
      </c>
      <c r="AW69" s="1">
        <f t="shared" si="49"/>
        <v>8.1300000000000001E-3</v>
      </c>
    </row>
    <row r="70" spans="1:49" x14ac:dyDescent="0.55000000000000004">
      <c r="A70" s="1" t="s">
        <v>69</v>
      </c>
      <c r="B70" s="1">
        <v>95448</v>
      </c>
      <c r="C70" s="1">
        <v>0.65290000000000004</v>
      </c>
      <c r="D70" s="1">
        <v>0.70479999999999998</v>
      </c>
      <c r="G70" s="1" t="s">
        <v>156</v>
      </c>
      <c r="H70" s="1" t="s">
        <v>156</v>
      </c>
      <c r="J70" s="1">
        <f t="shared" si="38"/>
        <v>0.14929999999999999</v>
      </c>
      <c r="K70" s="1">
        <f t="shared" si="39"/>
        <v>0.1895</v>
      </c>
      <c r="M70" s="1">
        <f t="shared" si="50"/>
        <v>0.14929999999999999</v>
      </c>
      <c r="N70" s="1">
        <f t="shared" si="51"/>
        <v>0.17949999999999999</v>
      </c>
      <c r="P70" s="1">
        <f t="shared" si="52"/>
        <v>3.0200000000000001E-2</v>
      </c>
      <c r="Q70" s="2">
        <v>4.4200000000000003E-2</v>
      </c>
      <c r="R70" s="2">
        <f t="shared" si="53"/>
        <v>3.95E-2</v>
      </c>
      <c r="T70" s="6">
        <f t="shared" si="54"/>
        <v>0.13289999999999999</v>
      </c>
      <c r="U70" s="6">
        <f t="shared" si="55"/>
        <v>0.1452</v>
      </c>
      <c r="V70" s="6">
        <f t="shared" si="56"/>
        <v>0.1598</v>
      </c>
      <c r="W70" s="6">
        <f t="shared" si="57"/>
        <v>0.17949999999999999</v>
      </c>
      <c r="X70" s="6">
        <f t="shared" si="58"/>
        <v>0.1993</v>
      </c>
      <c r="Y70" s="6">
        <f t="shared" si="59"/>
        <v>0.21379999999999999</v>
      </c>
      <c r="Z70" s="6">
        <f t="shared" si="60"/>
        <v>0.2261</v>
      </c>
      <c r="AI70" s="7">
        <f t="shared" si="61"/>
        <v>0.64739999999999998</v>
      </c>
      <c r="AJ70" s="7">
        <f t="shared" si="40"/>
        <v>0.65810000000000002</v>
      </c>
      <c r="AK70" s="7">
        <f t="shared" si="41"/>
        <v>0.67130000000000001</v>
      </c>
      <c r="AL70" s="7">
        <f t="shared" si="42"/>
        <v>0.68940000000000001</v>
      </c>
      <c r="AM70" s="7">
        <f t="shared" si="43"/>
        <v>0.70760000000000001</v>
      </c>
      <c r="AN70" s="7">
        <f t="shared" si="44"/>
        <v>0.7208</v>
      </c>
      <c r="AO70" s="7">
        <f t="shared" si="45"/>
        <v>0.73140000000000005</v>
      </c>
      <c r="AQ70" s="1">
        <f t="shared" si="62"/>
        <v>0.99999000000000005</v>
      </c>
      <c r="AR70" s="1">
        <f t="shared" si="46"/>
        <v>1</v>
      </c>
      <c r="AS70" s="1">
        <f t="shared" si="46"/>
        <v>1</v>
      </c>
      <c r="AT70" s="1">
        <f t="shared" si="47"/>
        <v>1</v>
      </c>
      <c r="AU70" s="1">
        <f t="shared" si="46"/>
        <v>1</v>
      </c>
      <c r="AV70" s="1">
        <f t="shared" si="48"/>
        <v>1</v>
      </c>
      <c r="AW70" s="1">
        <f t="shared" si="49"/>
        <v>1</v>
      </c>
    </row>
    <row r="71" spans="1:49" x14ac:dyDescent="0.55000000000000004">
      <c r="A71" s="1" t="s">
        <v>70</v>
      </c>
      <c r="B71" s="1">
        <v>91139.9</v>
      </c>
      <c r="C71" s="1">
        <v>0.53049999999999997</v>
      </c>
      <c r="D71" s="1">
        <v>0.55900000000000005</v>
      </c>
      <c r="F71" s="1" t="s">
        <v>156</v>
      </c>
      <c r="G71" s="1" t="s">
        <v>156</v>
      </c>
      <c r="H71" s="1" t="s">
        <v>156</v>
      </c>
      <c r="J71" s="1">
        <f t="shared" si="38"/>
        <v>2.69E-2</v>
      </c>
      <c r="K71" s="1">
        <f t="shared" si="39"/>
        <v>4.3700000000000003E-2</v>
      </c>
      <c r="M71" s="1">
        <f t="shared" si="50"/>
        <v>1.6899999999999998E-2</v>
      </c>
      <c r="N71" s="1">
        <f t="shared" si="51"/>
        <v>3.3700000000000001E-2</v>
      </c>
      <c r="P71" s="1">
        <f t="shared" si="52"/>
        <v>1.6799999999999999E-2</v>
      </c>
      <c r="Q71" s="2">
        <v>1.6899999999999998E-2</v>
      </c>
      <c r="R71" s="2">
        <f t="shared" si="53"/>
        <v>1.6899999999999998E-2</v>
      </c>
      <c r="T71" s="6">
        <f t="shared" si="54"/>
        <v>2.8999999999999998E-3</v>
      </c>
      <c r="U71" s="6">
        <f t="shared" si="55"/>
        <v>1.6799999999999999E-2</v>
      </c>
      <c r="V71" s="6">
        <f t="shared" si="56"/>
        <v>2.53E-2</v>
      </c>
      <c r="W71" s="6">
        <f t="shared" si="57"/>
        <v>3.3700000000000001E-2</v>
      </c>
      <c r="X71" s="6">
        <f t="shared" si="58"/>
        <v>4.2200000000000001E-2</v>
      </c>
      <c r="Y71" s="6">
        <f t="shared" si="59"/>
        <v>5.0599999999999999E-2</v>
      </c>
      <c r="Z71" s="6">
        <f t="shared" si="60"/>
        <v>6.4500000000000002E-2</v>
      </c>
      <c r="AI71" s="7">
        <f t="shared" si="61"/>
        <v>0.51739999999999997</v>
      </c>
      <c r="AJ71" s="7">
        <f t="shared" si="40"/>
        <v>0.52969999999999995</v>
      </c>
      <c r="AK71" s="7">
        <f t="shared" si="41"/>
        <v>0.53680000000000005</v>
      </c>
      <c r="AL71" s="7">
        <f t="shared" si="42"/>
        <v>0.54359999999999997</v>
      </c>
      <c r="AM71" s="7">
        <f t="shared" si="43"/>
        <v>0.55049999999999999</v>
      </c>
      <c r="AN71" s="7">
        <f t="shared" si="44"/>
        <v>0.55759999999999998</v>
      </c>
      <c r="AO71" s="7">
        <f t="shared" si="45"/>
        <v>0.56979999999999997</v>
      </c>
      <c r="AQ71" s="1">
        <f t="shared" si="62"/>
        <v>0.69045999999999996</v>
      </c>
      <c r="AR71" s="1">
        <f t="shared" si="46"/>
        <v>0.80193999999999999</v>
      </c>
      <c r="AS71" s="1">
        <f t="shared" si="46"/>
        <v>0.85346999999999995</v>
      </c>
      <c r="AT71" s="1">
        <f t="shared" si="47"/>
        <v>0.89356999999999998</v>
      </c>
      <c r="AU71" s="1">
        <f t="shared" si="46"/>
        <v>0.92547000000000001</v>
      </c>
      <c r="AV71" s="1">
        <f t="shared" si="48"/>
        <v>0.95008999999999999</v>
      </c>
      <c r="AW71" s="1">
        <f t="shared" si="49"/>
        <v>0.97694000000000003</v>
      </c>
    </row>
    <row r="72" spans="1:49" x14ac:dyDescent="0.55000000000000004">
      <c r="A72" s="1" t="s">
        <v>71</v>
      </c>
      <c r="B72" s="1">
        <v>85975</v>
      </c>
      <c r="C72" s="1">
        <v>0.38040000000000002</v>
      </c>
      <c r="D72" s="1">
        <v>0.39800000000000002</v>
      </c>
      <c r="F72" s="1" t="s">
        <v>155</v>
      </c>
      <c r="G72" s="1" t="s">
        <v>155</v>
      </c>
      <c r="H72" s="1" t="s">
        <v>155</v>
      </c>
      <c r="J72" s="1">
        <f t="shared" si="38"/>
        <v>-0.1232</v>
      </c>
      <c r="K72" s="1">
        <f t="shared" si="39"/>
        <v>-0.1173</v>
      </c>
      <c r="M72" s="1">
        <f t="shared" si="50"/>
        <v>-0.1132</v>
      </c>
      <c r="N72" s="1">
        <f t="shared" si="51"/>
        <v>-0.10730000000000001</v>
      </c>
      <c r="P72" s="1">
        <f t="shared" si="52"/>
        <v>5.8999999999999999E-3</v>
      </c>
      <c r="Q72" s="2">
        <v>1.6299999999999999E-2</v>
      </c>
      <c r="R72" s="2">
        <f t="shared" si="53"/>
        <v>1.2800000000000001E-2</v>
      </c>
      <c r="T72" s="6">
        <f t="shared" si="54"/>
        <v>-0.1321</v>
      </c>
      <c r="U72" s="6">
        <f t="shared" si="55"/>
        <v>-0.1201</v>
      </c>
      <c r="V72" s="6">
        <f t="shared" si="56"/>
        <v>-0.1137</v>
      </c>
      <c r="W72" s="6">
        <f t="shared" si="57"/>
        <v>-0.10730000000000001</v>
      </c>
      <c r="X72" s="6">
        <f t="shared" si="58"/>
        <v>-0.1009</v>
      </c>
      <c r="Y72" s="6">
        <f t="shared" si="59"/>
        <v>-9.4500000000000001E-2</v>
      </c>
      <c r="Z72" s="6">
        <f t="shared" si="60"/>
        <v>-8.2500000000000004E-2</v>
      </c>
      <c r="AI72" s="7">
        <f t="shared" si="61"/>
        <v>0.3624</v>
      </c>
      <c r="AJ72" s="7">
        <f t="shared" si="40"/>
        <v>0.37280000000000002</v>
      </c>
      <c r="AK72" s="7">
        <f t="shared" si="41"/>
        <v>0.37780000000000002</v>
      </c>
      <c r="AL72" s="7">
        <f t="shared" si="42"/>
        <v>0.3826</v>
      </c>
      <c r="AM72" s="7">
        <f t="shared" si="43"/>
        <v>0.38740000000000002</v>
      </c>
      <c r="AN72" s="7">
        <f t="shared" si="44"/>
        <v>0.39250000000000002</v>
      </c>
      <c r="AO72" s="7">
        <f t="shared" si="45"/>
        <v>0.40279999999999999</v>
      </c>
      <c r="AQ72" s="1">
        <f t="shared" si="62"/>
        <v>4.0000000000000003E-5</v>
      </c>
      <c r="AR72" s="1">
        <f t="shared" si="46"/>
        <v>1.3999999999999999E-4</v>
      </c>
      <c r="AS72" s="1">
        <f t="shared" si="46"/>
        <v>2.4000000000000001E-4</v>
      </c>
      <c r="AT72" s="1">
        <f t="shared" si="47"/>
        <v>4.0000000000000002E-4</v>
      </c>
      <c r="AU72" s="1">
        <f t="shared" si="46"/>
        <v>6.4999999999999997E-4</v>
      </c>
      <c r="AV72" s="1">
        <f t="shared" si="48"/>
        <v>1.07E-3</v>
      </c>
      <c r="AW72" s="1">
        <f t="shared" si="49"/>
        <v>2.7399999999999998E-3</v>
      </c>
    </row>
    <row r="73" spans="1:49" x14ac:dyDescent="0.55000000000000004">
      <c r="A73" s="1" t="s">
        <v>72</v>
      </c>
      <c r="B73" s="1">
        <v>91917</v>
      </c>
      <c r="C73" s="1">
        <v>0.49990000000000001</v>
      </c>
      <c r="D73" s="1">
        <v>0.58360000000000001</v>
      </c>
      <c r="F73" s="1" t="s">
        <v>156</v>
      </c>
      <c r="G73" s="1" t="s">
        <v>155</v>
      </c>
      <c r="H73" s="1" t="s">
        <v>156</v>
      </c>
      <c r="J73" s="1">
        <f t="shared" si="38"/>
        <v>-3.7000000000000002E-3</v>
      </c>
      <c r="K73" s="1">
        <f t="shared" si="39"/>
        <v>6.83E-2</v>
      </c>
      <c r="M73" s="1">
        <f t="shared" si="50"/>
        <v>-1.37E-2</v>
      </c>
      <c r="N73" s="1">
        <f t="shared" si="51"/>
        <v>7.8299999999999995E-2</v>
      </c>
      <c r="P73" s="1">
        <f t="shared" si="52"/>
        <v>9.1999999999999998E-2</v>
      </c>
      <c r="Q73" s="2">
        <v>3.2500000000000001E-2</v>
      </c>
      <c r="R73" s="2">
        <f t="shared" si="53"/>
        <v>5.2299999999999999E-2</v>
      </c>
      <c r="T73" s="6">
        <f t="shared" si="54"/>
        <v>2.9499999999999998E-2</v>
      </c>
      <c r="U73" s="6">
        <f t="shared" si="55"/>
        <v>3.8100000000000002E-2</v>
      </c>
      <c r="V73" s="6">
        <f t="shared" si="56"/>
        <v>5.3100000000000001E-2</v>
      </c>
      <c r="W73" s="6">
        <f t="shared" si="57"/>
        <v>7.8299999999999995E-2</v>
      </c>
      <c r="X73" s="6">
        <f t="shared" si="58"/>
        <v>0.10349999999999999</v>
      </c>
      <c r="Y73" s="6">
        <f t="shared" si="59"/>
        <v>0.11849999999999999</v>
      </c>
      <c r="Z73" s="6">
        <f t="shared" si="60"/>
        <v>0.12709999999999999</v>
      </c>
      <c r="AI73" s="7">
        <f t="shared" si="61"/>
        <v>0.54400000000000004</v>
      </c>
      <c r="AJ73" s="7">
        <f t="shared" si="40"/>
        <v>0.55100000000000005</v>
      </c>
      <c r="AK73" s="7">
        <f t="shared" si="41"/>
        <v>0.56459999999999999</v>
      </c>
      <c r="AL73" s="7">
        <f t="shared" si="42"/>
        <v>0.58819999999999995</v>
      </c>
      <c r="AM73" s="7">
        <f t="shared" si="43"/>
        <v>0.61180000000000001</v>
      </c>
      <c r="AN73" s="7">
        <f t="shared" si="44"/>
        <v>0.62549999999999994</v>
      </c>
      <c r="AO73" s="7">
        <f t="shared" si="45"/>
        <v>0.63239999999999996</v>
      </c>
      <c r="AQ73" s="1">
        <f t="shared" si="62"/>
        <v>0.89564999999999995</v>
      </c>
      <c r="AR73" s="1">
        <f t="shared" si="46"/>
        <v>0.92745999999999995</v>
      </c>
      <c r="AS73" s="1">
        <f t="shared" si="46"/>
        <v>0.96753</v>
      </c>
      <c r="AT73" s="1">
        <f t="shared" si="47"/>
        <v>0.99412999999999996</v>
      </c>
      <c r="AU73" s="1">
        <f t="shared" si="46"/>
        <v>0.99929999999999997</v>
      </c>
      <c r="AV73" s="1">
        <f t="shared" si="48"/>
        <v>0.99983</v>
      </c>
      <c r="AW73" s="1">
        <f t="shared" si="49"/>
        <v>0.99992000000000003</v>
      </c>
    </row>
    <row r="74" spans="1:49" x14ac:dyDescent="0.55000000000000004">
      <c r="A74" s="1" t="s">
        <v>73</v>
      </c>
      <c r="B74" s="1">
        <v>97856.8</v>
      </c>
      <c r="C74" s="1">
        <v>0.6028</v>
      </c>
      <c r="D74" s="1">
        <v>0.53710000000000002</v>
      </c>
      <c r="F74" s="1" t="s">
        <v>156</v>
      </c>
      <c r="G74" s="1" t="s">
        <v>156</v>
      </c>
      <c r="H74" s="1" t="s">
        <v>156</v>
      </c>
      <c r="J74" s="1">
        <f t="shared" si="38"/>
        <v>9.9199999999999997E-2</v>
      </c>
      <c r="K74" s="1">
        <f t="shared" si="39"/>
        <v>2.18E-2</v>
      </c>
      <c r="M74" s="1">
        <f t="shared" si="50"/>
        <v>8.9200000000000002E-2</v>
      </c>
      <c r="N74" s="1">
        <f t="shared" si="51"/>
        <v>1.18E-2</v>
      </c>
      <c r="P74" s="1">
        <f t="shared" si="52"/>
        <v>-7.7399999999999997E-2</v>
      </c>
      <c r="Q74" s="2">
        <v>-5.5899999999999998E-2</v>
      </c>
      <c r="R74" s="2">
        <f t="shared" si="53"/>
        <v>-6.3100000000000003E-2</v>
      </c>
      <c r="T74" s="6">
        <f t="shared" si="54"/>
        <v>6.13E-2</v>
      </c>
      <c r="U74" s="6">
        <f t="shared" si="55"/>
        <v>5.5399999999999998E-2</v>
      </c>
      <c r="V74" s="6">
        <f t="shared" si="56"/>
        <v>4.1099999999999998E-2</v>
      </c>
      <c r="W74" s="6">
        <f t="shared" si="57"/>
        <v>1.18E-2</v>
      </c>
      <c r="X74" s="6">
        <f t="shared" si="58"/>
        <v>-1.7500000000000002E-2</v>
      </c>
      <c r="Y74" s="6">
        <f t="shared" si="59"/>
        <v>-3.1800000000000002E-2</v>
      </c>
      <c r="Z74" s="6">
        <f t="shared" si="60"/>
        <v>-3.7699999999999997E-2</v>
      </c>
      <c r="AI74" s="7">
        <f t="shared" si="61"/>
        <v>0.57579999999999998</v>
      </c>
      <c r="AJ74" s="7">
        <f t="shared" si="40"/>
        <v>0.56830000000000003</v>
      </c>
      <c r="AK74" s="7">
        <f t="shared" si="41"/>
        <v>0.55259999999999998</v>
      </c>
      <c r="AL74" s="7">
        <f t="shared" si="42"/>
        <v>0.52170000000000005</v>
      </c>
      <c r="AM74" s="7">
        <f t="shared" si="43"/>
        <v>0.49080000000000001</v>
      </c>
      <c r="AN74" s="7">
        <f t="shared" si="44"/>
        <v>0.47520000000000001</v>
      </c>
      <c r="AO74" s="7">
        <f t="shared" si="45"/>
        <v>0.46760000000000002</v>
      </c>
      <c r="AQ74" s="1">
        <f t="shared" si="62"/>
        <v>0.98482999999999998</v>
      </c>
      <c r="AR74" s="1">
        <f t="shared" si="46"/>
        <v>0.97450000000000003</v>
      </c>
      <c r="AS74" s="1">
        <f t="shared" si="46"/>
        <v>0.93355999999999995</v>
      </c>
      <c r="AT74" s="1">
        <f t="shared" si="47"/>
        <v>0.73236999999999997</v>
      </c>
      <c r="AU74" s="1">
        <f t="shared" si="46"/>
        <v>0.39633000000000002</v>
      </c>
      <c r="AV74" s="1">
        <f t="shared" si="48"/>
        <v>0.23930000000000001</v>
      </c>
      <c r="AW74" s="1">
        <f t="shared" si="49"/>
        <v>0.17730000000000001</v>
      </c>
    </row>
    <row r="75" spans="1:49" x14ac:dyDescent="0.55000000000000004">
      <c r="A75" s="1" t="s">
        <v>74</v>
      </c>
      <c r="B75" s="1">
        <v>108955</v>
      </c>
      <c r="C75" s="1">
        <v>0.41570000000000001</v>
      </c>
      <c r="D75" s="1">
        <v>0.43459999999999999</v>
      </c>
      <c r="F75" s="1" t="s">
        <v>156</v>
      </c>
      <c r="H75" s="1" t="s">
        <v>156</v>
      </c>
      <c r="J75" s="1">
        <f t="shared" si="38"/>
        <v>-8.7900000000000006E-2</v>
      </c>
      <c r="K75" s="1">
        <f t="shared" si="39"/>
        <v>-8.0699999999999994E-2</v>
      </c>
      <c r="M75" s="1">
        <f t="shared" si="50"/>
        <v>-9.7900000000000001E-2</v>
      </c>
      <c r="N75" s="1">
        <f t="shared" si="51"/>
        <v>-8.0699999999999994E-2</v>
      </c>
      <c r="P75" s="1">
        <f t="shared" si="52"/>
        <v>1.72E-2</v>
      </c>
      <c r="Q75" s="2">
        <v>1.14E-2</v>
      </c>
      <c r="R75" s="2">
        <f t="shared" si="53"/>
        <v>1.3299999999999999E-2</v>
      </c>
      <c r="T75" s="6">
        <f t="shared" si="54"/>
        <v>-0.10630000000000001</v>
      </c>
      <c r="U75" s="6">
        <f t="shared" si="55"/>
        <v>-9.4E-2</v>
      </c>
      <c r="V75" s="6">
        <f t="shared" si="56"/>
        <v>-8.7400000000000005E-2</v>
      </c>
      <c r="W75" s="6">
        <f t="shared" si="57"/>
        <v>-8.0699999999999994E-2</v>
      </c>
      <c r="X75" s="6">
        <f t="shared" si="58"/>
        <v>-7.4099999999999999E-2</v>
      </c>
      <c r="Y75" s="6">
        <f t="shared" si="59"/>
        <v>-6.7400000000000002E-2</v>
      </c>
      <c r="Z75" s="6">
        <f t="shared" si="60"/>
        <v>-5.5100000000000003E-2</v>
      </c>
      <c r="AI75" s="7">
        <f t="shared" si="61"/>
        <v>0.40820000000000001</v>
      </c>
      <c r="AJ75" s="7">
        <f t="shared" si="40"/>
        <v>0.41889999999999999</v>
      </c>
      <c r="AK75" s="7">
        <f t="shared" si="41"/>
        <v>0.42409999999999998</v>
      </c>
      <c r="AL75" s="7">
        <f t="shared" si="42"/>
        <v>0.42920000000000003</v>
      </c>
      <c r="AM75" s="7">
        <f t="shared" si="43"/>
        <v>0.43419999999999997</v>
      </c>
      <c r="AN75" s="7">
        <f t="shared" si="44"/>
        <v>0.43959999999999999</v>
      </c>
      <c r="AO75" s="7">
        <f t="shared" si="45"/>
        <v>0.45019999999999999</v>
      </c>
      <c r="AQ75" s="1">
        <f t="shared" si="62"/>
        <v>4.3600000000000002E-3</v>
      </c>
      <c r="AR75" s="1">
        <f t="shared" si="46"/>
        <v>1.025E-2</v>
      </c>
      <c r="AS75" s="1">
        <f t="shared" si="46"/>
        <v>1.506E-2</v>
      </c>
      <c r="AT75" s="1">
        <f t="shared" si="47"/>
        <v>2.154E-2</v>
      </c>
      <c r="AU75" s="1">
        <f t="shared" si="46"/>
        <v>3.005E-2</v>
      </c>
      <c r="AV75" s="1">
        <f t="shared" si="48"/>
        <v>4.2200000000000001E-2</v>
      </c>
      <c r="AW75" s="1">
        <f t="shared" si="49"/>
        <v>7.739E-2</v>
      </c>
    </row>
    <row r="76" spans="1:49" x14ac:dyDescent="0.55000000000000004">
      <c r="A76" s="1" t="s">
        <v>75</v>
      </c>
      <c r="B76" s="1">
        <v>92067</v>
      </c>
      <c r="C76" s="1">
        <v>0.58379999999999999</v>
      </c>
      <c r="D76" s="1">
        <v>0.64500000000000002</v>
      </c>
      <c r="F76" s="1" t="s">
        <v>156</v>
      </c>
      <c r="G76" s="1" t="s">
        <v>156</v>
      </c>
      <c r="H76" s="1" t="s">
        <v>156</v>
      </c>
      <c r="J76" s="1">
        <f t="shared" si="38"/>
        <v>8.0199999999999994E-2</v>
      </c>
      <c r="K76" s="1">
        <f t="shared" si="39"/>
        <v>0.12970000000000001</v>
      </c>
      <c r="M76" s="1">
        <f t="shared" si="50"/>
        <v>7.0199999999999999E-2</v>
      </c>
      <c r="N76" s="1">
        <f t="shared" si="51"/>
        <v>0.1197</v>
      </c>
      <c r="P76" s="1">
        <f t="shared" si="52"/>
        <v>4.9500000000000002E-2</v>
      </c>
      <c r="Q76" s="2">
        <v>3.4200000000000001E-2</v>
      </c>
      <c r="R76" s="2">
        <f t="shared" si="53"/>
        <v>3.9300000000000002E-2</v>
      </c>
      <c r="T76" s="6">
        <f t="shared" si="54"/>
        <v>7.3099999999999998E-2</v>
      </c>
      <c r="U76" s="6">
        <f t="shared" si="55"/>
        <v>8.5500000000000007E-2</v>
      </c>
      <c r="V76" s="6">
        <f t="shared" si="56"/>
        <v>0.10009999999999999</v>
      </c>
      <c r="W76" s="6">
        <f t="shared" si="57"/>
        <v>0.1197</v>
      </c>
      <c r="X76" s="6">
        <f t="shared" si="58"/>
        <v>0.1394</v>
      </c>
      <c r="Y76" s="6">
        <f t="shared" si="59"/>
        <v>0.15390000000000001</v>
      </c>
      <c r="Z76" s="6">
        <f t="shared" si="60"/>
        <v>0.1663</v>
      </c>
      <c r="AI76" s="7">
        <f t="shared" si="61"/>
        <v>0.58760000000000001</v>
      </c>
      <c r="AJ76" s="7">
        <f t="shared" si="40"/>
        <v>0.59840000000000004</v>
      </c>
      <c r="AK76" s="7">
        <f t="shared" si="41"/>
        <v>0.61160000000000003</v>
      </c>
      <c r="AL76" s="7">
        <f t="shared" si="42"/>
        <v>0.62960000000000005</v>
      </c>
      <c r="AM76" s="7">
        <f t="shared" si="43"/>
        <v>0.64770000000000005</v>
      </c>
      <c r="AN76" s="7">
        <f t="shared" si="44"/>
        <v>0.66090000000000004</v>
      </c>
      <c r="AO76" s="7">
        <f t="shared" si="45"/>
        <v>0.67159999999999997</v>
      </c>
      <c r="AQ76" s="1">
        <f t="shared" si="62"/>
        <v>0.99383999999999995</v>
      </c>
      <c r="AR76" s="1">
        <f t="shared" si="46"/>
        <v>0.99753000000000003</v>
      </c>
      <c r="AS76" s="1">
        <f t="shared" si="46"/>
        <v>0.99929000000000001</v>
      </c>
      <c r="AT76" s="1">
        <f t="shared" si="47"/>
        <v>0.99988999999999995</v>
      </c>
      <c r="AU76" s="1">
        <f t="shared" si="46"/>
        <v>0.99999000000000005</v>
      </c>
      <c r="AV76" s="1">
        <f t="shared" si="48"/>
        <v>1</v>
      </c>
      <c r="AW76" s="1">
        <f t="shared" si="49"/>
        <v>1</v>
      </c>
    </row>
    <row r="77" spans="1:49" x14ac:dyDescent="0.55000000000000004">
      <c r="A77" s="1" t="s">
        <v>76</v>
      </c>
      <c r="B77" s="1">
        <v>85172.4</v>
      </c>
      <c r="C77" s="1">
        <v>0.39269999999999999</v>
      </c>
      <c r="D77" s="1">
        <v>0.41049999999999998</v>
      </c>
      <c r="F77" s="1" t="s">
        <v>155</v>
      </c>
      <c r="G77" s="1" t="s">
        <v>155</v>
      </c>
      <c r="H77" s="1" t="s">
        <v>155</v>
      </c>
      <c r="J77" s="1">
        <f t="shared" si="38"/>
        <v>-0.1109</v>
      </c>
      <c r="K77" s="1">
        <f t="shared" si="39"/>
        <v>-0.1048</v>
      </c>
      <c r="M77" s="1">
        <f t="shared" si="50"/>
        <v>-0.1009</v>
      </c>
      <c r="N77" s="1">
        <f t="shared" si="51"/>
        <v>-9.4799999999999995E-2</v>
      </c>
      <c r="P77" s="1">
        <f t="shared" si="52"/>
        <v>6.1000000000000004E-3</v>
      </c>
      <c r="Q77" s="2">
        <v>7.7000000000000002E-3</v>
      </c>
      <c r="R77" s="2">
        <f t="shared" si="53"/>
        <v>7.1999999999999998E-3</v>
      </c>
      <c r="T77" s="6">
        <f t="shared" si="54"/>
        <v>-0.10920000000000001</v>
      </c>
      <c r="U77" s="6">
        <f t="shared" si="55"/>
        <v>-0.10199999999999999</v>
      </c>
      <c r="V77" s="6">
        <f t="shared" si="56"/>
        <v>-9.8400000000000001E-2</v>
      </c>
      <c r="W77" s="6">
        <f t="shared" si="57"/>
        <v>-9.4799999999999995E-2</v>
      </c>
      <c r="X77" s="6">
        <f t="shared" si="58"/>
        <v>-9.1200000000000003E-2</v>
      </c>
      <c r="Y77" s="6">
        <f t="shared" si="59"/>
        <v>-8.7599999999999997E-2</v>
      </c>
      <c r="Z77" s="6">
        <f t="shared" si="60"/>
        <v>-8.0399999999999999E-2</v>
      </c>
      <c r="AI77" s="7">
        <f t="shared" si="61"/>
        <v>0.38529999999999998</v>
      </c>
      <c r="AJ77" s="7">
        <f t="shared" si="40"/>
        <v>0.39090000000000003</v>
      </c>
      <c r="AK77" s="7">
        <f t="shared" si="41"/>
        <v>0.3931</v>
      </c>
      <c r="AL77" s="7">
        <f t="shared" si="42"/>
        <v>0.39510000000000001</v>
      </c>
      <c r="AM77" s="7">
        <f t="shared" si="43"/>
        <v>0.39710000000000001</v>
      </c>
      <c r="AN77" s="7">
        <f t="shared" si="44"/>
        <v>0.39939999999999998</v>
      </c>
      <c r="AO77" s="7">
        <f t="shared" si="45"/>
        <v>0.40489999999999998</v>
      </c>
      <c r="AQ77" s="1">
        <f t="shared" si="62"/>
        <v>5.1999999999999995E-4</v>
      </c>
      <c r="AR77" s="1">
        <f t="shared" si="46"/>
        <v>9.1E-4</v>
      </c>
      <c r="AS77" s="1">
        <f t="shared" si="46"/>
        <v>1.1299999999999999E-3</v>
      </c>
      <c r="AT77" s="1">
        <f t="shared" si="47"/>
        <v>1.3600000000000001E-3</v>
      </c>
      <c r="AU77" s="1">
        <f t="shared" si="46"/>
        <v>1.64E-3</v>
      </c>
      <c r="AV77" s="1">
        <f t="shared" si="48"/>
        <v>2.0200000000000001E-3</v>
      </c>
      <c r="AW77" s="1">
        <f t="shared" si="49"/>
        <v>3.29E-3</v>
      </c>
    </row>
    <row r="78" spans="1:49" x14ac:dyDescent="0.55000000000000004">
      <c r="A78" s="1" t="s">
        <v>77</v>
      </c>
      <c r="B78" s="1">
        <v>100198.8</v>
      </c>
      <c r="C78" s="1">
        <v>0.4</v>
      </c>
      <c r="D78" s="1">
        <v>0.38769999999999999</v>
      </c>
      <c r="F78" s="1" t="s">
        <v>155</v>
      </c>
      <c r="G78" s="1" t="s">
        <v>155</v>
      </c>
      <c r="H78" s="1" t="s">
        <v>155</v>
      </c>
      <c r="J78" s="1">
        <f t="shared" si="38"/>
        <v>-0.1036</v>
      </c>
      <c r="K78" s="1">
        <f t="shared" si="39"/>
        <v>-0.12759999999999999</v>
      </c>
      <c r="M78" s="1">
        <f t="shared" si="50"/>
        <v>-9.3600000000000003E-2</v>
      </c>
      <c r="N78" s="1">
        <f t="shared" si="51"/>
        <v>-0.1176</v>
      </c>
      <c r="P78" s="1">
        <f t="shared" si="52"/>
        <v>-2.4E-2</v>
      </c>
      <c r="Q78" s="2">
        <v>-2.2000000000000001E-3</v>
      </c>
      <c r="R78" s="2">
        <f t="shared" si="53"/>
        <v>-9.4999999999999998E-3</v>
      </c>
      <c r="T78" s="6">
        <f t="shared" si="54"/>
        <v>-9.8599999999999993E-2</v>
      </c>
      <c r="U78" s="6">
        <f t="shared" si="55"/>
        <v>-0.1081</v>
      </c>
      <c r="V78" s="6">
        <f t="shared" si="56"/>
        <v>-0.1129</v>
      </c>
      <c r="W78" s="6">
        <f t="shared" si="57"/>
        <v>-0.1176</v>
      </c>
      <c r="X78" s="6">
        <f t="shared" si="58"/>
        <v>-0.12239999999999999</v>
      </c>
      <c r="Y78" s="6">
        <f t="shared" si="59"/>
        <v>-0.12709999999999999</v>
      </c>
      <c r="Z78" s="6">
        <f t="shared" si="60"/>
        <v>-0.1366</v>
      </c>
      <c r="AI78" s="7">
        <f t="shared" si="61"/>
        <v>0.39589999999999997</v>
      </c>
      <c r="AJ78" s="7">
        <f t="shared" si="40"/>
        <v>0.38479999999999998</v>
      </c>
      <c r="AK78" s="7">
        <f t="shared" si="41"/>
        <v>0.37859999999999999</v>
      </c>
      <c r="AL78" s="7">
        <f t="shared" si="42"/>
        <v>0.37230000000000002</v>
      </c>
      <c r="AM78" s="7">
        <f t="shared" si="43"/>
        <v>0.3659</v>
      </c>
      <c r="AN78" s="7">
        <f t="shared" si="44"/>
        <v>0.3599</v>
      </c>
      <c r="AO78" s="7">
        <f t="shared" si="45"/>
        <v>0.34870000000000001</v>
      </c>
      <c r="AQ78" s="1">
        <f t="shared" si="62"/>
        <v>1.47E-3</v>
      </c>
      <c r="AR78" s="1">
        <f t="shared" si="46"/>
        <v>5.0000000000000001E-4</v>
      </c>
      <c r="AS78" s="1">
        <f t="shared" si="46"/>
        <v>2.5999999999999998E-4</v>
      </c>
      <c r="AT78" s="1">
        <f t="shared" si="47"/>
        <v>1.2999999999999999E-4</v>
      </c>
      <c r="AU78" s="1">
        <f t="shared" si="46"/>
        <v>6.0000000000000002E-5</v>
      </c>
      <c r="AV78" s="1">
        <f t="shared" si="48"/>
        <v>3.0000000000000001E-5</v>
      </c>
      <c r="AW78" s="1">
        <f t="shared" si="49"/>
        <v>1.0000000000000001E-5</v>
      </c>
    </row>
    <row r="79" spans="1:49" x14ac:dyDescent="0.55000000000000004">
      <c r="A79" s="1" t="s">
        <v>78</v>
      </c>
      <c r="B79" s="1">
        <v>95491</v>
      </c>
      <c r="C79" s="1">
        <v>0.59330000000000005</v>
      </c>
      <c r="D79" s="1">
        <v>0.59850000000000003</v>
      </c>
      <c r="F79" s="1" t="s">
        <v>156</v>
      </c>
      <c r="G79" s="1" t="s">
        <v>156</v>
      </c>
      <c r="H79" s="1" t="s">
        <v>156</v>
      </c>
      <c r="J79" s="1">
        <f t="shared" si="38"/>
        <v>8.9700000000000002E-2</v>
      </c>
      <c r="K79" s="1">
        <f t="shared" si="39"/>
        <v>8.3199999999999996E-2</v>
      </c>
      <c r="M79" s="1">
        <f t="shared" si="50"/>
        <v>7.9699999999999993E-2</v>
      </c>
      <c r="N79" s="1">
        <f t="shared" si="51"/>
        <v>7.3200000000000001E-2</v>
      </c>
      <c r="P79" s="1">
        <f t="shared" si="52"/>
        <v>-6.4999999999999997E-3</v>
      </c>
      <c r="Q79" s="2">
        <v>1.55E-2</v>
      </c>
      <c r="R79" s="2">
        <f t="shared" si="53"/>
        <v>8.2000000000000007E-3</v>
      </c>
      <c r="T79" s="6">
        <f t="shared" si="54"/>
        <v>5.6800000000000003E-2</v>
      </c>
      <c r="U79" s="6">
        <f t="shared" si="55"/>
        <v>6.5000000000000002E-2</v>
      </c>
      <c r="V79" s="6">
        <f t="shared" si="56"/>
        <v>6.9099999999999995E-2</v>
      </c>
      <c r="W79" s="6">
        <f t="shared" si="57"/>
        <v>7.3200000000000001E-2</v>
      </c>
      <c r="X79" s="6">
        <f t="shared" si="58"/>
        <v>7.7299999999999994E-2</v>
      </c>
      <c r="Y79" s="6">
        <f t="shared" si="59"/>
        <v>8.14E-2</v>
      </c>
      <c r="Z79" s="6">
        <f t="shared" si="60"/>
        <v>8.9599999999999999E-2</v>
      </c>
      <c r="AI79" s="7">
        <f t="shared" si="61"/>
        <v>0.57130000000000003</v>
      </c>
      <c r="AJ79" s="7">
        <f t="shared" si="40"/>
        <v>0.57789999999999997</v>
      </c>
      <c r="AK79" s="7">
        <f t="shared" si="41"/>
        <v>0.5806</v>
      </c>
      <c r="AL79" s="7">
        <f t="shared" si="42"/>
        <v>0.58309999999999995</v>
      </c>
      <c r="AM79" s="7">
        <f t="shared" si="43"/>
        <v>0.58560000000000001</v>
      </c>
      <c r="AN79" s="7">
        <f t="shared" si="44"/>
        <v>0.58840000000000003</v>
      </c>
      <c r="AO79" s="7">
        <f t="shared" si="45"/>
        <v>0.59489999999999998</v>
      </c>
      <c r="AQ79" s="1">
        <f t="shared" si="62"/>
        <v>0.97918000000000005</v>
      </c>
      <c r="AR79" s="1">
        <f t="shared" si="46"/>
        <v>0.98697999999999997</v>
      </c>
      <c r="AS79" s="1">
        <f t="shared" si="46"/>
        <v>0.98936000000000002</v>
      </c>
      <c r="AT79" s="1">
        <f t="shared" si="47"/>
        <v>0.99121000000000004</v>
      </c>
      <c r="AU79" s="1">
        <f t="shared" si="46"/>
        <v>0.99277000000000004</v>
      </c>
      <c r="AV79" s="1">
        <f t="shared" si="48"/>
        <v>0.99422999999999995</v>
      </c>
      <c r="AW79" s="1">
        <f t="shared" si="49"/>
        <v>0.99665000000000004</v>
      </c>
    </row>
    <row r="80" spans="1:49" x14ac:dyDescent="0.55000000000000004">
      <c r="A80" s="1" t="s">
        <v>79</v>
      </c>
      <c r="B80" s="1">
        <v>102442</v>
      </c>
      <c r="C80" s="1">
        <v>0.60050000000000003</v>
      </c>
      <c r="D80" s="1">
        <v>0.62990000000000002</v>
      </c>
      <c r="F80" s="1" t="s">
        <v>156</v>
      </c>
      <c r="G80" s="1" t="s">
        <v>156</v>
      </c>
      <c r="H80" s="1" t="s">
        <v>156</v>
      </c>
      <c r="J80" s="1">
        <f t="shared" si="38"/>
        <v>9.69E-2</v>
      </c>
      <c r="K80" s="1">
        <f t="shared" si="39"/>
        <v>0.11459999999999999</v>
      </c>
      <c r="M80" s="1">
        <f t="shared" si="50"/>
        <v>8.6900000000000005E-2</v>
      </c>
      <c r="N80" s="1">
        <f t="shared" si="51"/>
        <v>0.1046</v>
      </c>
      <c r="P80" s="1">
        <f t="shared" si="52"/>
        <v>1.77E-2</v>
      </c>
      <c r="Q80" s="2">
        <v>2.4500000000000001E-2</v>
      </c>
      <c r="R80" s="2">
        <f t="shared" si="53"/>
        <v>2.2200000000000001E-2</v>
      </c>
      <c r="T80" s="6">
        <f t="shared" si="54"/>
        <v>6.7799999999999999E-2</v>
      </c>
      <c r="U80" s="6">
        <f t="shared" si="55"/>
        <v>8.2600000000000007E-2</v>
      </c>
      <c r="V80" s="6">
        <f t="shared" si="56"/>
        <v>9.35E-2</v>
      </c>
      <c r="W80" s="6">
        <f t="shared" si="57"/>
        <v>0.1046</v>
      </c>
      <c r="X80" s="6">
        <f t="shared" si="58"/>
        <v>0.1157</v>
      </c>
      <c r="Y80" s="6">
        <f t="shared" si="59"/>
        <v>0.12659999999999999</v>
      </c>
      <c r="Z80" s="6">
        <f t="shared" si="60"/>
        <v>0.1414</v>
      </c>
      <c r="AI80" s="7">
        <f t="shared" si="61"/>
        <v>0.58230000000000004</v>
      </c>
      <c r="AJ80" s="7">
        <f t="shared" si="40"/>
        <v>0.59550000000000003</v>
      </c>
      <c r="AK80" s="7">
        <f t="shared" si="41"/>
        <v>0.60499999999999998</v>
      </c>
      <c r="AL80" s="7">
        <f t="shared" si="42"/>
        <v>0.61450000000000005</v>
      </c>
      <c r="AM80" s="7">
        <f t="shared" si="43"/>
        <v>0.624</v>
      </c>
      <c r="AN80" s="7">
        <f t="shared" si="44"/>
        <v>0.63360000000000005</v>
      </c>
      <c r="AO80" s="7">
        <f t="shared" si="45"/>
        <v>0.64670000000000005</v>
      </c>
      <c r="AQ80" s="1">
        <f t="shared" si="62"/>
        <v>0.99065000000000003</v>
      </c>
      <c r="AR80" s="1">
        <f t="shared" si="46"/>
        <v>0.99682000000000004</v>
      </c>
      <c r="AS80" s="1">
        <f t="shared" si="46"/>
        <v>0.99865000000000004</v>
      </c>
      <c r="AT80" s="1">
        <f t="shared" si="47"/>
        <v>0.99946000000000002</v>
      </c>
      <c r="AU80" s="1">
        <f t="shared" si="46"/>
        <v>0.99980000000000002</v>
      </c>
      <c r="AV80" s="1">
        <f t="shared" si="48"/>
        <v>0.99992999999999999</v>
      </c>
      <c r="AW80" s="1">
        <f t="shared" si="49"/>
        <v>0.99999000000000005</v>
      </c>
    </row>
    <row r="81" spans="1:49" x14ac:dyDescent="0.55000000000000004">
      <c r="A81" s="1" t="s">
        <v>80</v>
      </c>
      <c r="B81" s="1">
        <v>102026</v>
      </c>
      <c r="C81" s="1">
        <v>0.37540000000000001</v>
      </c>
      <c r="D81" s="1">
        <v>0.47020000000000001</v>
      </c>
      <c r="F81" s="1" t="s">
        <v>155</v>
      </c>
      <c r="G81" s="1" t="s">
        <v>155</v>
      </c>
      <c r="J81" s="1">
        <f t="shared" si="38"/>
        <v>-0.12820000000000001</v>
      </c>
      <c r="K81" s="1">
        <f t="shared" si="39"/>
        <v>-4.5100000000000001E-2</v>
      </c>
      <c r="M81" s="1">
        <f t="shared" si="50"/>
        <v>-0.1182</v>
      </c>
      <c r="N81" s="1">
        <f t="shared" si="51"/>
        <v>-3.5099999999999999E-2</v>
      </c>
      <c r="P81" s="1">
        <f t="shared" si="52"/>
        <v>8.3099999999999993E-2</v>
      </c>
      <c r="Q81" s="2">
        <v>6.8900000000000003E-2</v>
      </c>
      <c r="R81" s="2">
        <f t="shared" si="53"/>
        <v>7.3599999999999999E-2</v>
      </c>
      <c r="T81" s="6">
        <f t="shared" si="54"/>
        <v>-8.4900000000000003E-2</v>
      </c>
      <c r="U81" s="6">
        <f t="shared" si="55"/>
        <v>-8.09E-2</v>
      </c>
      <c r="V81" s="6">
        <f t="shared" si="56"/>
        <v>-6.7799999999999999E-2</v>
      </c>
      <c r="W81" s="6">
        <f t="shared" si="57"/>
        <v>-3.5099999999999999E-2</v>
      </c>
      <c r="X81" s="6">
        <f t="shared" si="58"/>
        <v>-2.3999999999999998E-3</v>
      </c>
      <c r="Y81" s="6">
        <f t="shared" si="59"/>
        <v>1.0699999999999999E-2</v>
      </c>
      <c r="Z81" s="6">
        <f t="shared" si="60"/>
        <v>1.47E-2</v>
      </c>
      <c r="AI81" s="7">
        <f t="shared" si="61"/>
        <v>0.41959999999999997</v>
      </c>
      <c r="AJ81" s="7">
        <f t="shared" si="40"/>
        <v>0.42199999999999999</v>
      </c>
      <c r="AK81" s="7">
        <f t="shared" si="41"/>
        <v>0.43369999999999997</v>
      </c>
      <c r="AL81" s="7">
        <f t="shared" si="42"/>
        <v>0.46479999999999999</v>
      </c>
      <c r="AM81" s="7">
        <f t="shared" si="43"/>
        <v>0.49590000000000001</v>
      </c>
      <c r="AN81" s="7">
        <f t="shared" si="44"/>
        <v>0.50770000000000004</v>
      </c>
      <c r="AO81" s="7">
        <f t="shared" si="45"/>
        <v>0.51</v>
      </c>
      <c r="AQ81" s="1">
        <f t="shared" si="62"/>
        <v>1.081E-2</v>
      </c>
      <c r="AR81" s="1">
        <f t="shared" si="46"/>
        <v>1.2919999999999999E-2</v>
      </c>
      <c r="AS81" s="1">
        <f t="shared" si="46"/>
        <v>2.9090000000000001E-2</v>
      </c>
      <c r="AT81" s="1">
        <f t="shared" si="47"/>
        <v>0.15728</v>
      </c>
      <c r="AU81" s="1">
        <f t="shared" si="46"/>
        <v>0.45337</v>
      </c>
      <c r="AV81" s="1">
        <f t="shared" si="48"/>
        <v>0.58706000000000003</v>
      </c>
      <c r="AW81" s="1">
        <f t="shared" si="49"/>
        <v>0.61245000000000005</v>
      </c>
    </row>
    <row r="82" spans="1:49" x14ac:dyDescent="0.55000000000000004">
      <c r="A82" s="1" t="s">
        <v>81</v>
      </c>
      <c r="B82" s="1">
        <v>100957.9</v>
      </c>
      <c r="C82" s="1">
        <v>0.5504</v>
      </c>
      <c r="D82" s="1">
        <v>0.62729999999999997</v>
      </c>
      <c r="F82" s="1" t="s">
        <v>157</v>
      </c>
      <c r="G82" s="1" t="s">
        <v>157</v>
      </c>
      <c r="H82" s="1" t="s">
        <v>157</v>
      </c>
      <c r="J82" s="1">
        <f t="shared" si="38"/>
        <v>4.6800000000000001E-2</v>
      </c>
      <c r="K82" s="1">
        <f t="shared" si="39"/>
        <v>0.112</v>
      </c>
      <c r="M82" s="1">
        <f t="shared" si="50"/>
        <v>4.6800000000000001E-2</v>
      </c>
      <c r="N82" s="1">
        <f t="shared" si="51"/>
        <v>0.112</v>
      </c>
      <c r="P82" s="1">
        <f t="shared" si="52"/>
        <v>6.5199999999999994E-2</v>
      </c>
      <c r="Q82" s="2">
        <v>-1.9199999999999998E-2</v>
      </c>
      <c r="R82" s="2">
        <f t="shared" si="53"/>
        <v>8.8999999999999999E-3</v>
      </c>
      <c r="T82" s="6">
        <f t="shared" si="54"/>
        <v>9.4200000000000006E-2</v>
      </c>
      <c r="U82" s="6">
        <f t="shared" si="55"/>
        <v>0.1031</v>
      </c>
      <c r="V82" s="6">
        <f t="shared" si="56"/>
        <v>0.1076</v>
      </c>
      <c r="W82" s="6">
        <f t="shared" si="57"/>
        <v>0.112</v>
      </c>
      <c r="X82" s="6">
        <f t="shared" si="58"/>
        <v>0.11650000000000001</v>
      </c>
      <c r="Y82" s="6">
        <f t="shared" si="59"/>
        <v>0.12089999999999999</v>
      </c>
      <c r="Z82" s="6">
        <f t="shared" si="60"/>
        <v>0.1298</v>
      </c>
      <c r="AI82" s="7">
        <f t="shared" si="61"/>
        <v>0.59870000000000001</v>
      </c>
      <c r="AJ82" s="7">
        <f t="shared" si="40"/>
        <v>0.60599999999999998</v>
      </c>
      <c r="AK82" s="7">
        <f t="shared" si="41"/>
        <v>0.60909999999999997</v>
      </c>
      <c r="AL82" s="7">
        <f t="shared" si="42"/>
        <v>0.6119</v>
      </c>
      <c r="AM82" s="7">
        <f t="shared" si="43"/>
        <v>0.61480000000000001</v>
      </c>
      <c r="AN82" s="7">
        <f t="shared" si="44"/>
        <v>0.6179</v>
      </c>
      <c r="AO82" s="7">
        <f t="shared" si="45"/>
        <v>0.62509999999999999</v>
      </c>
      <c r="AQ82" s="1">
        <f t="shared" si="62"/>
        <v>0.99760000000000004</v>
      </c>
      <c r="AR82" s="1">
        <f t="shared" si="46"/>
        <v>0.99877000000000005</v>
      </c>
      <c r="AS82" s="1">
        <f t="shared" si="46"/>
        <v>0.99909000000000003</v>
      </c>
      <c r="AT82" s="1">
        <f t="shared" si="47"/>
        <v>0.99931000000000003</v>
      </c>
      <c r="AU82" s="1">
        <f t="shared" si="46"/>
        <v>0.99948000000000004</v>
      </c>
      <c r="AV82" s="1">
        <f t="shared" si="48"/>
        <v>0.99961999999999995</v>
      </c>
      <c r="AW82" s="1">
        <f t="shared" si="49"/>
        <v>0.99982000000000004</v>
      </c>
    </row>
    <row r="83" spans="1:49" x14ac:dyDescent="0.55000000000000004">
      <c r="A83" s="1" t="s">
        <v>82</v>
      </c>
      <c r="B83" s="1">
        <v>96836</v>
      </c>
      <c r="C83" s="1">
        <v>0.47039999999999998</v>
      </c>
      <c r="D83" s="1">
        <v>0.43569999999999998</v>
      </c>
      <c r="F83" s="1" t="s">
        <v>155</v>
      </c>
      <c r="G83" s="1" t="s">
        <v>155</v>
      </c>
      <c r="H83" s="1" t="s">
        <v>155</v>
      </c>
      <c r="J83" s="1">
        <f t="shared" si="38"/>
        <v>-3.32E-2</v>
      </c>
      <c r="K83" s="1">
        <f t="shared" si="39"/>
        <v>-7.9600000000000004E-2</v>
      </c>
      <c r="M83" s="1">
        <f t="shared" si="50"/>
        <v>-2.3199999999999998E-2</v>
      </c>
      <c r="N83" s="1">
        <f t="shared" si="51"/>
        <v>-6.9599999999999995E-2</v>
      </c>
      <c r="P83" s="6">
        <f t="shared" si="52"/>
        <v>-4.6399999999999997E-2</v>
      </c>
      <c r="Q83" s="2">
        <v>-2.5999999999999999E-2</v>
      </c>
      <c r="R83" s="2">
        <f>ROUND(Q83,4)</f>
        <v>-2.5999999999999999E-2</v>
      </c>
      <c r="T83" s="6">
        <f t="shared" si="54"/>
        <v>-2.9499999999999998E-2</v>
      </c>
      <c r="U83" s="6">
        <f t="shared" si="55"/>
        <v>-4.4499999999999998E-2</v>
      </c>
      <c r="V83" s="6">
        <f t="shared" si="56"/>
        <v>-5.6599999999999998E-2</v>
      </c>
      <c r="W83" s="6">
        <f t="shared" si="57"/>
        <v>-6.9599999999999995E-2</v>
      </c>
      <c r="X83" s="6">
        <f t="shared" si="58"/>
        <v>-8.2600000000000007E-2</v>
      </c>
      <c r="Y83" s="6">
        <f t="shared" si="59"/>
        <v>-9.4700000000000006E-2</v>
      </c>
      <c r="Z83" s="6">
        <f t="shared" si="60"/>
        <v>-0.10970000000000001</v>
      </c>
      <c r="AI83" s="7">
        <f t="shared" si="61"/>
        <v>0.46500000000000002</v>
      </c>
      <c r="AJ83" s="7">
        <f t="shared" si="40"/>
        <v>0.44840000000000002</v>
      </c>
      <c r="AK83" s="7">
        <f t="shared" si="41"/>
        <v>0.43490000000000001</v>
      </c>
      <c r="AL83" s="7">
        <f t="shared" si="42"/>
        <v>0.42030000000000001</v>
      </c>
      <c r="AM83" s="7">
        <f t="shared" si="43"/>
        <v>0.40570000000000001</v>
      </c>
      <c r="AN83" s="7">
        <f t="shared" si="44"/>
        <v>0.39229999999999998</v>
      </c>
      <c r="AO83" s="7">
        <f t="shared" si="45"/>
        <v>0.37559999999999999</v>
      </c>
      <c r="AQ83" s="1">
        <f t="shared" si="62"/>
        <v>0.15866</v>
      </c>
      <c r="AR83" s="1">
        <f t="shared" si="46"/>
        <v>7.0199999999999999E-2</v>
      </c>
      <c r="AS83" s="1">
        <f t="shared" si="46"/>
        <v>3.1440000000000003E-2</v>
      </c>
      <c r="AT83" s="1">
        <f t="shared" si="47"/>
        <v>1.1390000000000001E-2</v>
      </c>
      <c r="AU83" s="1">
        <f t="shared" si="46"/>
        <v>3.5300000000000002E-3</v>
      </c>
      <c r="AV83" s="1">
        <f t="shared" si="48"/>
        <v>1.0399999999999999E-3</v>
      </c>
      <c r="AW83" s="1">
        <f t="shared" si="49"/>
        <v>1.9000000000000001E-4</v>
      </c>
    </row>
    <row r="84" spans="1:49" x14ac:dyDescent="0.55000000000000004">
      <c r="A84" s="1" t="s">
        <v>83</v>
      </c>
      <c r="B84" s="1">
        <v>103857.9</v>
      </c>
      <c r="C84" s="1">
        <v>0.44900000000000001</v>
      </c>
      <c r="D84" s="1">
        <v>0.44080000000000003</v>
      </c>
      <c r="F84" s="1" t="s">
        <v>155</v>
      </c>
      <c r="H84" s="1" t="s">
        <v>155</v>
      </c>
      <c r="J84" s="1">
        <f t="shared" si="38"/>
        <v>-5.4600000000000003E-2</v>
      </c>
      <c r="K84" s="1">
        <f t="shared" si="39"/>
        <v>-7.4499999999999997E-2</v>
      </c>
      <c r="M84" s="1">
        <f t="shared" si="50"/>
        <v>-4.4600000000000001E-2</v>
      </c>
      <c r="N84" s="1">
        <f t="shared" si="51"/>
        <v>-7.4499999999999997E-2</v>
      </c>
      <c r="P84" s="1">
        <f t="shared" si="52"/>
        <v>-2.9899999999999999E-2</v>
      </c>
      <c r="Q84" s="2">
        <v>-4.82E-2</v>
      </c>
      <c r="R84" s="2">
        <f t="shared" si="53"/>
        <v>-4.2099999999999999E-2</v>
      </c>
      <c r="T84" s="6">
        <f t="shared" si="54"/>
        <v>-2.7199999999999998E-2</v>
      </c>
      <c r="U84" s="6">
        <f t="shared" si="55"/>
        <v>-3.8800000000000001E-2</v>
      </c>
      <c r="V84" s="6">
        <f t="shared" si="56"/>
        <v>-5.3499999999999999E-2</v>
      </c>
      <c r="W84" s="6">
        <f t="shared" si="57"/>
        <v>-7.4499999999999997E-2</v>
      </c>
      <c r="X84" s="6">
        <f t="shared" si="58"/>
        <v>-9.5500000000000002E-2</v>
      </c>
      <c r="Y84" s="6">
        <f t="shared" si="59"/>
        <v>-0.11020000000000001</v>
      </c>
      <c r="Z84" s="6">
        <f t="shared" si="60"/>
        <v>-0.12180000000000001</v>
      </c>
      <c r="AI84" s="7">
        <f t="shared" si="61"/>
        <v>0.46729999999999999</v>
      </c>
      <c r="AJ84" s="7">
        <f t="shared" si="40"/>
        <v>0.4541</v>
      </c>
      <c r="AK84" s="7">
        <f t="shared" si="41"/>
        <v>0.438</v>
      </c>
      <c r="AL84" s="7">
        <f t="shared" si="42"/>
        <v>0.41539999999999999</v>
      </c>
      <c r="AM84" s="7">
        <f t="shared" si="43"/>
        <v>0.39279999999999998</v>
      </c>
      <c r="AN84" s="7">
        <f t="shared" si="44"/>
        <v>0.37680000000000002</v>
      </c>
      <c r="AO84" s="7">
        <f t="shared" si="45"/>
        <v>0.36349999999999999</v>
      </c>
      <c r="AQ84" s="1">
        <f t="shared" si="62"/>
        <v>0.17508000000000001</v>
      </c>
      <c r="AR84" s="1">
        <f t="shared" si="46"/>
        <v>9.486E-2</v>
      </c>
      <c r="AS84" s="1">
        <f t="shared" si="46"/>
        <v>3.8240000000000003E-2</v>
      </c>
      <c r="AT84" s="1">
        <f t="shared" si="47"/>
        <v>7.8200000000000006E-3</v>
      </c>
      <c r="AU84" s="1">
        <f t="shared" si="46"/>
        <v>1.1000000000000001E-3</v>
      </c>
      <c r="AV84" s="1">
        <f t="shared" si="48"/>
        <v>2.2000000000000001E-4</v>
      </c>
      <c r="AW84" s="1">
        <f t="shared" si="49"/>
        <v>5.0000000000000002E-5</v>
      </c>
    </row>
    <row r="85" spans="1:49" x14ac:dyDescent="0.55000000000000004">
      <c r="A85" s="1" t="s">
        <v>84</v>
      </c>
      <c r="B85" s="1">
        <v>91948</v>
      </c>
      <c r="C85" s="1">
        <v>0.56710000000000005</v>
      </c>
      <c r="D85" s="1">
        <v>0.64510000000000001</v>
      </c>
      <c r="F85" s="1" t="s">
        <v>157</v>
      </c>
      <c r="G85" s="1" t="s">
        <v>157</v>
      </c>
      <c r="H85" s="1" t="s">
        <v>157</v>
      </c>
      <c r="J85" s="1">
        <f t="shared" si="38"/>
        <v>6.3500000000000001E-2</v>
      </c>
      <c r="K85" s="1">
        <f t="shared" si="39"/>
        <v>0.1298</v>
      </c>
      <c r="M85" s="1">
        <f t="shared" si="50"/>
        <v>6.3500000000000001E-2</v>
      </c>
      <c r="N85" s="1">
        <f t="shared" si="51"/>
        <v>0.1298</v>
      </c>
      <c r="P85" s="1">
        <f t="shared" si="52"/>
        <v>6.6299999999999998E-2</v>
      </c>
      <c r="Q85" s="2">
        <v>3.78E-2</v>
      </c>
      <c r="R85" s="2">
        <f t="shared" si="53"/>
        <v>4.7300000000000002E-2</v>
      </c>
      <c r="T85" s="6">
        <f t="shared" si="54"/>
        <v>8.1600000000000006E-2</v>
      </c>
      <c r="U85" s="6">
        <f t="shared" si="55"/>
        <v>9.1600000000000001E-2</v>
      </c>
      <c r="V85" s="6">
        <f t="shared" si="56"/>
        <v>0.1066</v>
      </c>
      <c r="W85" s="6">
        <f t="shared" si="57"/>
        <v>0.1298</v>
      </c>
      <c r="X85" s="6">
        <f t="shared" si="58"/>
        <v>0.153</v>
      </c>
      <c r="Y85" s="6">
        <f t="shared" si="59"/>
        <v>0.16800000000000001</v>
      </c>
      <c r="Z85" s="6">
        <f t="shared" si="60"/>
        <v>0.17799999999999999</v>
      </c>
      <c r="AI85" s="7">
        <f t="shared" si="61"/>
        <v>0.58609999999999995</v>
      </c>
      <c r="AJ85" s="7">
        <f t="shared" si="40"/>
        <v>0.59450000000000003</v>
      </c>
      <c r="AK85" s="7">
        <f t="shared" si="41"/>
        <v>0.60809999999999997</v>
      </c>
      <c r="AL85" s="7">
        <f t="shared" si="42"/>
        <v>0.62970000000000004</v>
      </c>
      <c r="AM85" s="7">
        <f t="shared" si="43"/>
        <v>0.65129999999999999</v>
      </c>
      <c r="AN85" s="7">
        <f t="shared" si="44"/>
        <v>0.66500000000000004</v>
      </c>
      <c r="AO85" s="7">
        <f t="shared" si="45"/>
        <v>0.67330000000000001</v>
      </c>
      <c r="AQ85" s="1">
        <f t="shared" si="62"/>
        <v>0.99304999999999999</v>
      </c>
      <c r="AR85" s="1">
        <f t="shared" si="46"/>
        <v>0.99653000000000003</v>
      </c>
      <c r="AS85" s="1">
        <f t="shared" si="46"/>
        <v>0.99899000000000004</v>
      </c>
      <c r="AT85" s="1">
        <f t="shared" si="47"/>
        <v>0.99988999999999995</v>
      </c>
      <c r="AU85" s="1">
        <f t="shared" si="46"/>
        <v>0.99999000000000005</v>
      </c>
      <c r="AV85" s="1">
        <f t="shared" si="48"/>
        <v>1</v>
      </c>
      <c r="AW85" s="1">
        <f t="shared" si="49"/>
        <v>1</v>
      </c>
    </row>
    <row r="86" spans="1:49" x14ac:dyDescent="0.55000000000000004">
      <c r="A86" s="1" t="s">
        <v>85</v>
      </c>
      <c r="B86" s="1">
        <v>94376</v>
      </c>
      <c r="C86" s="1">
        <v>0.4143</v>
      </c>
      <c r="D86" s="1">
        <v>0.41189999999999999</v>
      </c>
      <c r="F86" s="1" t="s">
        <v>155</v>
      </c>
      <c r="G86" s="1" t="s">
        <v>155</v>
      </c>
      <c r="H86" s="1" t="s">
        <v>155</v>
      </c>
      <c r="J86" s="1">
        <f t="shared" si="38"/>
        <v>-8.9300000000000004E-2</v>
      </c>
      <c r="K86" s="1">
        <f t="shared" si="39"/>
        <v>-0.10340000000000001</v>
      </c>
      <c r="M86" s="1">
        <f t="shared" si="50"/>
        <v>-7.9299999999999995E-2</v>
      </c>
      <c r="N86" s="1">
        <f t="shared" si="51"/>
        <v>-9.3399999999999997E-2</v>
      </c>
      <c r="P86" s="1">
        <f t="shared" si="52"/>
        <v>-1.41E-2</v>
      </c>
      <c r="Q86" s="2">
        <v>-1.8599999999999998E-2</v>
      </c>
      <c r="R86" s="2">
        <f t="shared" si="53"/>
        <v>-1.7100000000000001E-2</v>
      </c>
      <c r="T86" s="6">
        <f t="shared" si="54"/>
        <v>-6.2300000000000001E-2</v>
      </c>
      <c r="U86" s="6">
        <f t="shared" si="55"/>
        <v>-7.6300000000000007E-2</v>
      </c>
      <c r="V86" s="6">
        <f t="shared" si="56"/>
        <v>-8.4900000000000003E-2</v>
      </c>
      <c r="W86" s="6">
        <f t="shared" si="57"/>
        <v>-9.3399999999999997E-2</v>
      </c>
      <c r="X86" s="6">
        <f t="shared" si="58"/>
        <v>-0.10199999999999999</v>
      </c>
      <c r="Y86" s="6">
        <f t="shared" si="59"/>
        <v>-0.1105</v>
      </c>
      <c r="Z86" s="6">
        <f t="shared" si="60"/>
        <v>-0.1245</v>
      </c>
      <c r="AI86" s="7">
        <f t="shared" si="61"/>
        <v>0.43219999999999997</v>
      </c>
      <c r="AJ86" s="7">
        <f t="shared" si="40"/>
        <v>0.41660000000000003</v>
      </c>
      <c r="AK86" s="7">
        <f t="shared" si="41"/>
        <v>0.40660000000000002</v>
      </c>
      <c r="AL86" s="7">
        <f t="shared" si="42"/>
        <v>0.39650000000000002</v>
      </c>
      <c r="AM86" s="7">
        <f t="shared" si="43"/>
        <v>0.38629999999999998</v>
      </c>
      <c r="AN86" s="7">
        <f t="shared" si="44"/>
        <v>0.3765</v>
      </c>
      <c r="AO86" s="7">
        <f t="shared" si="45"/>
        <v>0.36080000000000001</v>
      </c>
      <c r="AQ86" s="1">
        <f t="shared" si="62"/>
        <v>2.6360000000000001E-2</v>
      </c>
      <c r="AR86" s="1">
        <f t="shared" si="46"/>
        <v>8.5900000000000004E-3</v>
      </c>
      <c r="AS86" s="1">
        <f t="shared" si="46"/>
        <v>3.81E-3</v>
      </c>
      <c r="AT86" s="1">
        <f t="shared" si="47"/>
        <v>1.5499999999999999E-3</v>
      </c>
      <c r="AU86" s="1">
        <f t="shared" si="46"/>
        <v>5.8E-4</v>
      </c>
      <c r="AV86" s="1">
        <f t="shared" si="48"/>
        <v>2.1000000000000001E-4</v>
      </c>
      <c r="AW86" s="1">
        <f t="shared" si="49"/>
        <v>3.0000000000000001E-5</v>
      </c>
    </row>
    <row r="87" spans="1:49" x14ac:dyDescent="0.55000000000000004">
      <c r="A87" s="1" t="s">
        <v>86</v>
      </c>
      <c r="B87" s="1">
        <v>106081</v>
      </c>
      <c r="C87" s="1">
        <v>0.36480000000000001</v>
      </c>
      <c r="D87" s="1">
        <v>0.38059999999999999</v>
      </c>
      <c r="F87" s="1" t="s">
        <v>155</v>
      </c>
      <c r="G87" s="1" t="s">
        <v>155</v>
      </c>
      <c r="H87" s="1" t="s">
        <v>155</v>
      </c>
      <c r="J87" s="1">
        <f t="shared" si="38"/>
        <v>-0.13880000000000001</v>
      </c>
      <c r="K87" s="1">
        <f t="shared" si="39"/>
        <v>-0.13469999999999999</v>
      </c>
      <c r="M87" s="1">
        <f t="shared" si="50"/>
        <v>-0.1288</v>
      </c>
      <c r="N87" s="1">
        <f t="shared" si="51"/>
        <v>-0.12470000000000001</v>
      </c>
      <c r="P87" s="1">
        <f t="shared" si="52"/>
        <v>4.1000000000000003E-3</v>
      </c>
      <c r="Q87" s="2">
        <v>1.4800000000000001E-2</v>
      </c>
      <c r="R87" s="2">
        <f t="shared" si="53"/>
        <v>1.12E-2</v>
      </c>
      <c r="T87" s="6">
        <f t="shared" si="54"/>
        <v>-0.1469</v>
      </c>
      <c r="U87" s="6">
        <f t="shared" si="55"/>
        <v>-0.13589999999999999</v>
      </c>
      <c r="V87" s="6">
        <f t="shared" si="56"/>
        <v>-0.1303</v>
      </c>
      <c r="W87" s="6">
        <f t="shared" si="57"/>
        <v>-0.12470000000000001</v>
      </c>
      <c r="X87" s="6">
        <f t="shared" si="58"/>
        <v>-0.1191</v>
      </c>
      <c r="Y87" s="6">
        <f t="shared" si="59"/>
        <v>-0.1135</v>
      </c>
      <c r="Z87" s="6">
        <f t="shared" si="60"/>
        <v>-0.10249999999999999</v>
      </c>
      <c r="AI87" s="7">
        <f t="shared" si="61"/>
        <v>0.34760000000000002</v>
      </c>
      <c r="AJ87" s="7">
        <f t="shared" si="40"/>
        <v>0.35699999999999998</v>
      </c>
      <c r="AK87" s="7">
        <f t="shared" si="41"/>
        <v>0.36120000000000002</v>
      </c>
      <c r="AL87" s="7">
        <f t="shared" si="42"/>
        <v>0.36520000000000002</v>
      </c>
      <c r="AM87" s="7">
        <f t="shared" si="43"/>
        <v>0.36919999999999997</v>
      </c>
      <c r="AN87" s="7">
        <f t="shared" si="44"/>
        <v>0.3735</v>
      </c>
      <c r="AO87" s="7">
        <f t="shared" si="45"/>
        <v>0.38279999999999997</v>
      </c>
      <c r="AQ87" s="1">
        <f t="shared" si="62"/>
        <v>1.0000000000000001E-5</v>
      </c>
      <c r="AR87" s="1">
        <f t="shared" si="46"/>
        <v>2.0000000000000002E-5</v>
      </c>
      <c r="AS87" s="1">
        <f t="shared" si="46"/>
        <v>4.0000000000000003E-5</v>
      </c>
      <c r="AT87" s="1">
        <f t="shared" si="47"/>
        <v>6.0000000000000002E-5</v>
      </c>
      <c r="AU87" s="1">
        <f t="shared" si="46"/>
        <v>9.0000000000000006E-5</v>
      </c>
      <c r="AV87" s="1">
        <f t="shared" si="48"/>
        <v>1.4999999999999999E-4</v>
      </c>
      <c r="AW87" s="1">
        <f t="shared" si="49"/>
        <v>4.0999999999999999E-4</v>
      </c>
    </row>
    <row r="88" spans="1:49" x14ac:dyDescent="0.55000000000000004">
      <c r="A88" s="1" t="s">
        <v>87</v>
      </c>
      <c r="B88" s="1">
        <v>104232.4</v>
      </c>
      <c r="C88" s="1">
        <v>0.626</v>
      </c>
      <c r="D88" s="1">
        <v>0.56410000000000005</v>
      </c>
      <c r="F88" s="1" t="s">
        <v>156</v>
      </c>
      <c r="G88" s="1" t="s">
        <v>156</v>
      </c>
      <c r="H88" s="1" t="s">
        <v>156</v>
      </c>
      <c r="J88" s="1">
        <f t="shared" si="38"/>
        <v>0.12239999999999999</v>
      </c>
      <c r="K88" s="1">
        <f t="shared" si="39"/>
        <v>4.8800000000000003E-2</v>
      </c>
      <c r="M88" s="1">
        <f t="shared" si="50"/>
        <v>0.1124</v>
      </c>
      <c r="N88" s="1">
        <f t="shared" si="51"/>
        <v>3.8800000000000001E-2</v>
      </c>
      <c r="P88" s="1">
        <f t="shared" si="52"/>
        <v>-7.3599999999999999E-2</v>
      </c>
      <c r="Q88" s="2">
        <v>-7.4899999999999994E-2</v>
      </c>
      <c r="R88" s="2">
        <f t="shared" si="53"/>
        <v>-7.4499999999999997E-2</v>
      </c>
      <c r="T88" s="6">
        <f t="shared" si="54"/>
        <v>8.8599999999999998E-2</v>
      </c>
      <c r="U88" s="6">
        <f t="shared" si="55"/>
        <v>8.48E-2</v>
      </c>
      <c r="V88" s="6">
        <f t="shared" si="56"/>
        <v>7.1800000000000003E-2</v>
      </c>
      <c r="W88" s="6">
        <f t="shared" si="57"/>
        <v>3.8800000000000001E-2</v>
      </c>
      <c r="X88" s="6">
        <f t="shared" si="58"/>
        <v>5.7999999999999996E-3</v>
      </c>
      <c r="Y88" s="6">
        <f t="shared" si="59"/>
        <v>-7.1999999999999998E-3</v>
      </c>
      <c r="Z88" s="6">
        <f t="shared" si="60"/>
        <v>-1.0999999999999999E-2</v>
      </c>
      <c r="AI88" s="7">
        <f t="shared" si="61"/>
        <v>0.60309999999999997</v>
      </c>
      <c r="AJ88" s="7">
        <f t="shared" si="40"/>
        <v>0.59770000000000001</v>
      </c>
      <c r="AK88" s="7">
        <f t="shared" si="41"/>
        <v>0.58330000000000004</v>
      </c>
      <c r="AL88" s="7">
        <f t="shared" si="42"/>
        <v>0.54869999999999997</v>
      </c>
      <c r="AM88" s="7">
        <f t="shared" si="43"/>
        <v>0.5141</v>
      </c>
      <c r="AN88" s="7">
        <f t="shared" si="44"/>
        <v>0.49980000000000002</v>
      </c>
      <c r="AO88" s="7">
        <f t="shared" si="45"/>
        <v>0.49430000000000002</v>
      </c>
      <c r="AQ88" s="1">
        <f t="shared" si="62"/>
        <v>0.99839</v>
      </c>
      <c r="AR88" s="1">
        <f t="shared" si="46"/>
        <v>0.99738000000000004</v>
      </c>
      <c r="AS88" s="1">
        <f t="shared" si="46"/>
        <v>0.99134</v>
      </c>
      <c r="AT88" s="1">
        <f t="shared" si="47"/>
        <v>0.91795000000000004</v>
      </c>
      <c r="AU88" s="1">
        <f t="shared" si="46"/>
        <v>0.65647</v>
      </c>
      <c r="AV88" s="1">
        <f t="shared" si="48"/>
        <v>0.49772</v>
      </c>
      <c r="AW88" s="1">
        <f t="shared" si="49"/>
        <v>0.43531999999999998</v>
      </c>
    </row>
    <row r="89" spans="1:49" x14ac:dyDescent="0.55000000000000004">
      <c r="A89" s="1" t="s">
        <v>88</v>
      </c>
      <c r="B89" s="1">
        <v>83194.899999999994</v>
      </c>
      <c r="C89" s="1">
        <v>0.55130000000000001</v>
      </c>
      <c r="D89" s="1">
        <v>0.55449999999999999</v>
      </c>
      <c r="F89" s="1" t="s">
        <v>156</v>
      </c>
      <c r="G89" s="1" t="s">
        <v>156</v>
      </c>
      <c r="H89" s="1" t="s">
        <v>156</v>
      </c>
      <c r="J89" s="1">
        <f t="shared" si="38"/>
        <v>4.7699999999999999E-2</v>
      </c>
      <c r="K89" s="1">
        <f t="shared" si="39"/>
        <v>3.9199999999999999E-2</v>
      </c>
      <c r="M89" s="1">
        <f t="shared" si="50"/>
        <v>3.7699999999999997E-2</v>
      </c>
      <c r="N89" s="1">
        <f t="shared" si="51"/>
        <v>2.92E-2</v>
      </c>
      <c r="P89" s="1">
        <f t="shared" si="52"/>
        <v>-8.5000000000000006E-3</v>
      </c>
      <c r="Q89" s="2">
        <v>1.1000000000000001E-3</v>
      </c>
      <c r="R89" s="2">
        <f t="shared" si="53"/>
        <v>-2.0999999999999999E-3</v>
      </c>
      <c r="T89" s="6">
        <f t="shared" si="54"/>
        <v>3.3399999999999999E-2</v>
      </c>
      <c r="U89" s="6">
        <f t="shared" si="55"/>
        <v>3.1300000000000001E-2</v>
      </c>
      <c r="V89" s="6">
        <f t="shared" si="56"/>
        <v>3.0300000000000001E-2</v>
      </c>
      <c r="W89" s="6">
        <f t="shared" si="57"/>
        <v>2.92E-2</v>
      </c>
      <c r="X89" s="6">
        <f t="shared" si="58"/>
        <v>2.8199999999999999E-2</v>
      </c>
      <c r="Y89" s="6">
        <f t="shared" si="59"/>
        <v>2.7099999999999999E-2</v>
      </c>
      <c r="Z89" s="6">
        <f t="shared" si="60"/>
        <v>2.5000000000000001E-2</v>
      </c>
      <c r="AI89" s="7">
        <f t="shared" si="61"/>
        <v>0.54790000000000005</v>
      </c>
      <c r="AJ89" s="7">
        <f t="shared" si="40"/>
        <v>0.54420000000000002</v>
      </c>
      <c r="AK89" s="7">
        <f t="shared" si="41"/>
        <v>0.54179999999999995</v>
      </c>
      <c r="AL89" s="7">
        <f t="shared" si="42"/>
        <v>0.53910000000000002</v>
      </c>
      <c r="AM89" s="7">
        <f t="shared" si="43"/>
        <v>0.53649999999999998</v>
      </c>
      <c r="AN89" s="7">
        <f t="shared" si="44"/>
        <v>0.53410000000000002</v>
      </c>
      <c r="AO89" s="7">
        <f t="shared" si="45"/>
        <v>0.53029999999999999</v>
      </c>
      <c r="AQ89" s="1">
        <f t="shared" si="62"/>
        <v>0.91442999999999997</v>
      </c>
      <c r="AR89" s="1">
        <f t="shared" si="46"/>
        <v>0.89668000000000003</v>
      </c>
      <c r="AS89" s="1">
        <f t="shared" si="46"/>
        <v>0.88382000000000005</v>
      </c>
      <c r="AT89" s="1">
        <f t="shared" si="47"/>
        <v>0.86802999999999997</v>
      </c>
      <c r="AU89" s="1">
        <f t="shared" si="46"/>
        <v>0.85148999999999997</v>
      </c>
      <c r="AV89" s="1">
        <f t="shared" si="48"/>
        <v>0.83504</v>
      </c>
      <c r="AW89" s="1">
        <f t="shared" si="49"/>
        <v>0.80667999999999995</v>
      </c>
    </row>
    <row r="90" spans="1:49" x14ac:dyDescent="0.55000000000000004">
      <c r="A90" s="1" t="s">
        <v>89</v>
      </c>
      <c r="B90" s="1">
        <v>83714.600000000006</v>
      </c>
      <c r="C90" s="1">
        <v>0.35339999999999999</v>
      </c>
      <c r="D90" s="1">
        <v>0.37559999999999999</v>
      </c>
      <c r="F90" s="1" t="s">
        <v>155</v>
      </c>
      <c r="G90" s="1" t="s">
        <v>155</v>
      </c>
      <c r="H90" s="1" t="s">
        <v>155</v>
      </c>
      <c r="J90" s="1">
        <f t="shared" si="38"/>
        <v>-0.1502</v>
      </c>
      <c r="K90" s="1">
        <f t="shared" si="39"/>
        <v>-0.13969999999999999</v>
      </c>
      <c r="M90" s="1">
        <f t="shared" si="50"/>
        <v>-0.14019999999999999</v>
      </c>
      <c r="N90" s="1">
        <f t="shared" si="51"/>
        <v>-0.12970000000000001</v>
      </c>
      <c r="P90" s="1">
        <f t="shared" si="52"/>
        <v>1.0500000000000001E-2</v>
      </c>
      <c r="Q90" s="2">
        <v>2.0500000000000001E-2</v>
      </c>
      <c r="R90" s="2">
        <f t="shared" si="53"/>
        <v>1.72E-2</v>
      </c>
      <c r="T90" s="6">
        <f t="shared" si="54"/>
        <v>-0.16089999999999999</v>
      </c>
      <c r="U90" s="6">
        <f t="shared" si="55"/>
        <v>-0.1469</v>
      </c>
      <c r="V90" s="6">
        <f t="shared" si="56"/>
        <v>-0.13830000000000001</v>
      </c>
      <c r="W90" s="6">
        <f t="shared" si="57"/>
        <v>-0.12970000000000001</v>
      </c>
      <c r="X90" s="6">
        <f t="shared" si="58"/>
        <v>-0.1211</v>
      </c>
      <c r="Y90" s="6">
        <f t="shared" si="59"/>
        <v>-0.1125</v>
      </c>
      <c r="Z90" s="6">
        <f t="shared" si="60"/>
        <v>-9.8500000000000004E-2</v>
      </c>
      <c r="AI90" s="7">
        <f t="shared" si="61"/>
        <v>0.33360000000000001</v>
      </c>
      <c r="AJ90" s="7">
        <f t="shared" si="40"/>
        <v>0.34599999999999997</v>
      </c>
      <c r="AK90" s="7">
        <f t="shared" si="41"/>
        <v>0.35320000000000001</v>
      </c>
      <c r="AL90" s="7">
        <f t="shared" si="42"/>
        <v>0.36020000000000002</v>
      </c>
      <c r="AM90" s="7">
        <f t="shared" si="43"/>
        <v>0.36720000000000003</v>
      </c>
      <c r="AN90" s="7">
        <f t="shared" si="44"/>
        <v>0.3745</v>
      </c>
      <c r="AO90" s="7">
        <f t="shared" si="45"/>
        <v>0.38679999999999998</v>
      </c>
      <c r="AQ90" s="1">
        <f t="shared" si="62"/>
        <v>0</v>
      </c>
      <c r="AR90" s="1">
        <f t="shared" si="46"/>
        <v>1.0000000000000001E-5</v>
      </c>
      <c r="AS90" s="1">
        <f t="shared" si="46"/>
        <v>1.0000000000000001E-5</v>
      </c>
      <c r="AT90" s="1">
        <f t="shared" si="47"/>
        <v>3.0000000000000001E-5</v>
      </c>
      <c r="AU90" s="1">
        <f t="shared" si="46"/>
        <v>6.9999999999999994E-5</v>
      </c>
      <c r="AV90" s="1">
        <f t="shared" si="48"/>
        <v>1.7000000000000001E-4</v>
      </c>
      <c r="AW90" s="1">
        <f t="shared" si="49"/>
        <v>6.0999999999999997E-4</v>
      </c>
    </row>
    <row r="91" spans="1:49" x14ac:dyDescent="0.55000000000000004">
      <c r="A91" s="1" t="s">
        <v>90</v>
      </c>
      <c r="B91" s="1">
        <v>89785</v>
      </c>
      <c r="C91" s="1">
        <v>0.53949999999999998</v>
      </c>
      <c r="D91" s="1">
        <v>0.54169999999999996</v>
      </c>
      <c r="F91" s="1" t="s">
        <v>156</v>
      </c>
      <c r="G91" s="1" t="s">
        <v>156</v>
      </c>
      <c r="H91" s="1" t="s">
        <v>156</v>
      </c>
      <c r="J91" s="1">
        <f t="shared" si="38"/>
        <v>3.5900000000000001E-2</v>
      </c>
      <c r="K91" s="1">
        <f t="shared" si="39"/>
        <v>2.64E-2</v>
      </c>
      <c r="M91" s="1">
        <f t="shared" si="50"/>
        <v>2.5899999999999999E-2</v>
      </c>
      <c r="N91" s="1">
        <f t="shared" si="51"/>
        <v>1.6400000000000001E-2</v>
      </c>
      <c r="P91" s="1">
        <f t="shared" si="52"/>
        <v>-9.4999999999999998E-3</v>
      </c>
      <c r="Q91" s="2">
        <v>2.0500000000000001E-2</v>
      </c>
      <c r="R91" s="2">
        <f t="shared" si="53"/>
        <v>1.0500000000000001E-2</v>
      </c>
      <c r="T91" s="6">
        <f t="shared" si="54"/>
        <v>-4.4999999999999997E-3</v>
      </c>
      <c r="U91" s="6">
        <f t="shared" si="55"/>
        <v>5.8999999999999999E-3</v>
      </c>
      <c r="V91" s="6">
        <f t="shared" si="56"/>
        <v>1.12E-2</v>
      </c>
      <c r="W91" s="6">
        <f t="shared" si="57"/>
        <v>1.6400000000000001E-2</v>
      </c>
      <c r="X91" s="6">
        <f t="shared" si="58"/>
        <v>2.1700000000000001E-2</v>
      </c>
      <c r="Y91" s="6">
        <f t="shared" si="59"/>
        <v>2.69E-2</v>
      </c>
      <c r="Z91" s="6">
        <f t="shared" si="60"/>
        <v>3.73E-2</v>
      </c>
      <c r="AI91" s="7">
        <f t="shared" si="61"/>
        <v>0.51</v>
      </c>
      <c r="AJ91" s="7">
        <f t="shared" si="40"/>
        <v>0.51880000000000004</v>
      </c>
      <c r="AK91" s="7">
        <f t="shared" si="41"/>
        <v>0.52270000000000005</v>
      </c>
      <c r="AL91" s="7">
        <f t="shared" si="42"/>
        <v>0.52629999999999999</v>
      </c>
      <c r="AM91" s="7">
        <f t="shared" si="43"/>
        <v>0.53</v>
      </c>
      <c r="AN91" s="7">
        <f t="shared" si="44"/>
        <v>0.53390000000000004</v>
      </c>
      <c r="AO91" s="7">
        <f t="shared" si="45"/>
        <v>0.54259999999999997</v>
      </c>
      <c r="AQ91" s="1">
        <f t="shared" si="62"/>
        <v>0.61245000000000005</v>
      </c>
      <c r="AR91" s="1">
        <f t="shared" si="46"/>
        <v>0.70442000000000005</v>
      </c>
      <c r="AS91" s="1">
        <f t="shared" si="46"/>
        <v>0.74168999999999996</v>
      </c>
      <c r="AT91" s="1">
        <f t="shared" si="47"/>
        <v>0.77380000000000004</v>
      </c>
      <c r="AU91" s="1">
        <f t="shared" si="46"/>
        <v>0.80432000000000003</v>
      </c>
      <c r="AV91" s="1">
        <f t="shared" si="48"/>
        <v>0.83362000000000003</v>
      </c>
      <c r="AW91" s="1">
        <f t="shared" si="49"/>
        <v>0.88822999999999996</v>
      </c>
    </row>
    <row r="92" spans="1:49" x14ac:dyDescent="0.55000000000000004">
      <c r="A92" s="1" t="s">
        <v>91</v>
      </c>
      <c r="B92" s="1">
        <v>96605</v>
      </c>
      <c r="C92" s="1">
        <v>0.44319999999999998</v>
      </c>
      <c r="D92" s="1">
        <v>0.49359999999999998</v>
      </c>
      <c r="F92" s="1" t="s">
        <v>155</v>
      </c>
      <c r="H92" s="1" t="s">
        <v>155</v>
      </c>
      <c r="J92" s="1">
        <f t="shared" si="38"/>
        <v>-6.0400000000000002E-2</v>
      </c>
      <c r="K92" s="1">
        <f t="shared" si="39"/>
        <v>-2.1700000000000001E-2</v>
      </c>
      <c r="M92" s="1">
        <f t="shared" si="50"/>
        <v>-5.04E-2</v>
      </c>
      <c r="N92" s="1">
        <f t="shared" si="51"/>
        <v>-2.1700000000000001E-2</v>
      </c>
      <c r="P92" s="1">
        <f t="shared" si="52"/>
        <v>2.87E-2</v>
      </c>
      <c r="Q92" s="2">
        <v>1.5599999999999999E-2</v>
      </c>
      <c r="R92" s="2">
        <f t="shared" si="53"/>
        <v>0.02</v>
      </c>
      <c r="T92" s="6">
        <f t="shared" si="54"/>
        <v>-5.6300000000000003E-2</v>
      </c>
      <c r="U92" s="6">
        <f t="shared" si="55"/>
        <v>-4.1700000000000001E-2</v>
      </c>
      <c r="V92" s="6">
        <f t="shared" si="56"/>
        <v>-3.1699999999999999E-2</v>
      </c>
      <c r="W92" s="6">
        <f t="shared" si="57"/>
        <v>-2.1700000000000001E-2</v>
      </c>
      <c r="X92" s="6">
        <f t="shared" si="58"/>
        <v>-1.17E-2</v>
      </c>
      <c r="Y92" s="6">
        <f t="shared" si="59"/>
        <v>-1.6999999999999999E-3</v>
      </c>
      <c r="Z92" s="6">
        <f t="shared" si="60"/>
        <v>1.29E-2</v>
      </c>
      <c r="AI92" s="7">
        <f t="shared" si="61"/>
        <v>0.43819999999999998</v>
      </c>
      <c r="AJ92" s="7">
        <f t="shared" si="40"/>
        <v>0.45119999999999999</v>
      </c>
      <c r="AK92" s="7">
        <f t="shared" si="41"/>
        <v>0.45979999999999999</v>
      </c>
      <c r="AL92" s="7">
        <f t="shared" si="42"/>
        <v>0.46820000000000001</v>
      </c>
      <c r="AM92" s="7">
        <f t="shared" si="43"/>
        <v>0.47660000000000002</v>
      </c>
      <c r="AN92" s="7">
        <f t="shared" si="44"/>
        <v>0.48530000000000001</v>
      </c>
      <c r="AO92" s="7">
        <f t="shared" si="45"/>
        <v>0.49819999999999998</v>
      </c>
      <c r="AQ92" s="1">
        <f t="shared" si="62"/>
        <v>3.8719999999999997E-2</v>
      </c>
      <c r="AR92" s="1">
        <f t="shared" si="46"/>
        <v>8.1619999999999998E-2</v>
      </c>
      <c r="AS92" s="1">
        <f t="shared" si="46"/>
        <v>0.12537000000000001</v>
      </c>
      <c r="AT92" s="1">
        <f t="shared" si="47"/>
        <v>0.18179000000000001</v>
      </c>
      <c r="AU92" s="1">
        <f t="shared" si="46"/>
        <v>0.25187999999999999</v>
      </c>
      <c r="AV92" s="1">
        <f t="shared" si="48"/>
        <v>0.33723999999999998</v>
      </c>
      <c r="AW92" s="1">
        <f t="shared" si="49"/>
        <v>0.47949000000000003</v>
      </c>
    </row>
    <row r="93" spans="1:49" x14ac:dyDescent="0.55000000000000004">
      <c r="A93" s="1" t="s">
        <v>92</v>
      </c>
      <c r="B93" s="1">
        <v>97403</v>
      </c>
      <c r="C93" s="1">
        <v>0.48899999999999999</v>
      </c>
      <c r="D93" s="1">
        <v>0.5504</v>
      </c>
      <c r="F93" s="1" t="s">
        <v>156</v>
      </c>
      <c r="G93" s="1" t="s">
        <v>155</v>
      </c>
      <c r="H93" s="1" t="s">
        <v>156</v>
      </c>
      <c r="J93" s="1">
        <f t="shared" si="38"/>
        <v>-1.46E-2</v>
      </c>
      <c r="K93" s="1">
        <f t="shared" si="39"/>
        <v>3.5099999999999999E-2</v>
      </c>
      <c r="M93" s="1">
        <f t="shared" si="50"/>
        <v>-2.46E-2</v>
      </c>
      <c r="N93" s="1">
        <f t="shared" si="51"/>
        <v>4.5100000000000001E-2</v>
      </c>
      <c r="P93" s="1">
        <f t="shared" si="52"/>
        <v>6.9699999999999998E-2</v>
      </c>
      <c r="Q93" s="2">
        <v>5.4399999999999997E-2</v>
      </c>
      <c r="R93" s="2">
        <f t="shared" si="53"/>
        <v>5.9499999999999997E-2</v>
      </c>
      <c r="T93" s="6">
        <f t="shared" si="54"/>
        <v>-4.3E-3</v>
      </c>
      <c r="U93" s="6">
        <f t="shared" si="55"/>
        <v>2.5000000000000001E-3</v>
      </c>
      <c r="V93" s="6">
        <f t="shared" si="56"/>
        <v>1.7100000000000001E-2</v>
      </c>
      <c r="W93" s="6">
        <f t="shared" si="57"/>
        <v>4.5100000000000001E-2</v>
      </c>
      <c r="X93" s="6">
        <f t="shared" si="58"/>
        <v>7.3099999999999998E-2</v>
      </c>
      <c r="Y93" s="6">
        <f t="shared" si="59"/>
        <v>8.77E-2</v>
      </c>
      <c r="Z93" s="6">
        <f t="shared" si="60"/>
        <v>9.4500000000000001E-2</v>
      </c>
      <c r="AI93" s="7">
        <f t="shared" si="61"/>
        <v>0.51019999999999999</v>
      </c>
      <c r="AJ93" s="7">
        <f t="shared" si="40"/>
        <v>0.51539999999999997</v>
      </c>
      <c r="AK93" s="7">
        <f t="shared" si="41"/>
        <v>0.52859999999999996</v>
      </c>
      <c r="AL93" s="7">
        <f t="shared" si="42"/>
        <v>0.55500000000000005</v>
      </c>
      <c r="AM93" s="7">
        <f t="shared" si="43"/>
        <v>0.58140000000000003</v>
      </c>
      <c r="AN93" s="7">
        <f t="shared" si="44"/>
        <v>0.59470000000000001</v>
      </c>
      <c r="AO93" s="7">
        <f t="shared" si="45"/>
        <v>0.5998</v>
      </c>
      <c r="AQ93" s="1">
        <f t="shared" si="62"/>
        <v>0.61463999999999996</v>
      </c>
      <c r="AR93" s="1">
        <f t="shared" si="46"/>
        <v>0.67003000000000001</v>
      </c>
      <c r="AS93" s="1">
        <f t="shared" si="46"/>
        <v>0.79308000000000001</v>
      </c>
      <c r="AT93" s="1">
        <f t="shared" si="47"/>
        <v>0.94196000000000002</v>
      </c>
      <c r="AU93" s="1">
        <f t="shared" si="46"/>
        <v>0.98997999999999997</v>
      </c>
      <c r="AV93" s="1">
        <f t="shared" si="48"/>
        <v>0.99658999999999998</v>
      </c>
      <c r="AW93" s="1">
        <f t="shared" si="49"/>
        <v>0.99782000000000004</v>
      </c>
    </row>
    <row r="94" spans="1:49" x14ac:dyDescent="0.55000000000000004">
      <c r="A94" s="1" t="s">
        <v>93</v>
      </c>
      <c r="B94" s="1">
        <v>48434</v>
      </c>
      <c r="C94" s="1">
        <v>0.41810000000000003</v>
      </c>
      <c r="D94" s="1">
        <v>0.44540000000000002</v>
      </c>
      <c r="F94" s="1" t="s">
        <v>155</v>
      </c>
      <c r="G94" s="1" t="s">
        <v>155</v>
      </c>
      <c r="J94" s="1">
        <f t="shared" si="38"/>
        <v>-8.5500000000000007E-2</v>
      </c>
      <c r="K94" s="1">
        <f t="shared" si="39"/>
        <v>-6.9900000000000004E-2</v>
      </c>
      <c r="M94" s="1">
        <f t="shared" si="50"/>
        <v>-7.5499999999999998E-2</v>
      </c>
      <c r="N94" s="1">
        <f t="shared" si="51"/>
        <v>-5.9900000000000002E-2</v>
      </c>
      <c r="P94" s="1">
        <f t="shared" si="52"/>
        <v>1.5599999999999999E-2</v>
      </c>
      <c r="Q94" s="2">
        <v>2.9100000000000001E-2</v>
      </c>
      <c r="R94" s="2">
        <f t="shared" si="53"/>
        <v>2.46E-2</v>
      </c>
      <c r="T94" s="6">
        <f t="shared" si="54"/>
        <v>-9.8900000000000002E-2</v>
      </c>
      <c r="U94" s="6">
        <f t="shared" si="55"/>
        <v>-8.3900000000000002E-2</v>
      </c>
      <c r="V94" s="6">
        <f t="shared" si="56"/>
        <v>-7.22E-2</v>
      </c>
      <c r="W94" s="6">
        <f t="shared" si="57"/>
        <v>-5.9900000000000002E-2</v>
      </c>
      <c r="X94" s="6">
        <f t="shared" si="58"/>
        <v>-4.7600000000000003E-2</v>
      </c>
      <c r="Y94" s="6">
        <f t="shared" si="59"/>
        <v>-3.5900000000000001E-2</v>
      </c>
      <c r="Z94" s="6">
        <f t="shared" si="60"/>
        <v>-2.0899999999999998E-2</v>
      </c>
      <c r="AI94" s="7">
        <f t="shared" si="61"/>
        <v>0.40560000000000002</v>
      </c>
      <c r="AJ94" s="7">
        <f t="shared" si="40"/>
        <v>0.41899999999999998</v>
      </c>
      <c r="AK94" s="7">
        <f t="shared" si="41"/>
        <v>0.42930000000000001</v>
      </c>
      <c r="AL94" s="7">
        <f t="shared" si="42"/>
        <v>0.44</v>
      </c>
      <c r="AM94" s="7">
        <f t="shared" si="43"/>
        <v>0.45069999999999999</v>
      </c>
      <c r="AN94" s="7">
        <f t="shared" si="44"/>
        <v>0.46110000000000001</v>
      </c>
      <c r="AO94" s="7">
        <f t="shared" si="45"/>
        <v>0.47439999999999999</v>
      </c>
      <c r="AQ94" s="1">
        <f t="shared" si="62"/>
        <v>3.5000000000000001E-3</v>
      </c>
      <c r="AR94" s="1">
        <f t="shared" si="46"/>
        <v>1.0330000000000001E-2</v>
      </c>
      <c r="AS94" s="1">
        <f t="shared" si="46"/>
        <v>2.1690000000000001E-2</v>
      </c>
      <c r="AT94" s="1">
        <f t="shared" si="47"/>
        <v>4.3240000000000001E-2</v>
      </c>
      <c r="AU94" s="1">
        <f t="shared" si="46"/>
        <v>7.9479999999999995E-2</v>
      </c>
      <c r="AV94" s="1">
        <f t="shared" si="48"/>
        <v>0.13319</v>
      </c>
      <c r="AW94" s="1">
        <f t="shared" si="49"/>
        <v>0.23225999999999999</v>
      </c>
    </row>
    <row r="95" spans="1:49" x14ac:dyDescent="0.55000000000000004">
      <c r="A95" s="1" t="s">
        <v>94</v>
      </c>
      <c r="B95" s="1">
        <v>99549</v>
      </c>
      <c r="C95" s="1">
        <v>0.49209999999999998</v>
      </c>
      <c r="D95" s="1">
        <v>0.53280000000000005</v>
      </c>
      <c r="F95" s="1" t="s">
        <v>156</v>
      </c>
      <c r="G95" s="1" t="s">
        <v>155</v>
      </c>
      <c r="H95" s="1" t="s">
        <v>156</v>
      </c>
      <c r="J95" s="1">
        <f t="shared" si="38"/>
        <v>-1.15E-2</v>
      </c>
      <c r="K95" s="1">
        <f t="shared" si="39"/>
        <v>1.7500000000000002E-2</v>
      </c>
      <c r="M95" s="1">
        <f t="shared" si="50"/>
        <v>-2.1499999999999998E-2</v>
      </c>
      <c r="N95" s="1">
        <f t="shared" si="51"/>
        <v>2.75E-2</v>
      </c>
      <c r="P95" s="1">
        <f t="shared" si="52"/>
        <v>4.9000000000000002E-2</v>
      </c>
      <c r="Q95" s="2">
        <v>5.3699999999999998E-2</v>
      </c>
      <c r="R95" s="2">
        <f t="shared" si="53"/>
        <v>5.21E-2</v>
      </c>
      <c r="T95" s="6">
        <f t="shared" si="54"/>
        <v>-2.1299999999999999E-2</v>
      </c>
      <c r="U95" s="6">
        <f t="shared" si="55"/>
        <v>-1.2699999999999999E-2</v>
      </c>
      <c r="V95" s="6">
        <f t="shared" si="56"/>
        <v>2.3E-3</v>
      </c>
      <c r="W95" s="6">
        <f t="shared" si="57"/>
        <v>2.75E-2</v>
      </c>
      <c r="X95" s="6">
        <f t="shared" si="58"/>
        <v>5.2699999999999997E-2</v>
      </c>
      <c r="Y95" s="6">
        <f t="shared" si="59"/>
        <v>6.7699999999999996E-2</v>
      </c>
      <c r="Z95" s="6">
        <f t="shared" si="60"/>
        <v>7.6300000000000007E-2</v>
      </c>
      <c r="AI95" s="7">
        <f t="shared" si="61"/>
        <v>0.49320000000000003</v>
      </c>
      <c r="AJ95" s="7">
        <f t="shared" si="40"/>
        <v>0.50019999999999998</v>
      </c>
      <c r="AK95" s="7">
        <f t="shared" si="41"/>
        <v>0.51380000000000003</v>
      </c>
      <c r="AL95" s="7">
        <f t="shared" si="42"/>
        <v>0.53739999999999999</v>
      </c>
      <c r="AM95" s="7">
        <f t="shared" si="43"/>
        <v>0.56100000000000005</v>
      </c>
      <c r="AN95" s="7">
        <f t="shared" si="44"/>
        <v>0.57469999999999999</v>
      </c>
      <c r="AO95" s="7">
        <f t="shared" si="45"/>
        <v>0.58160000000000001</v>
      </c>
      <c r="AQ95" s="1">
        <f t="shared" si="62"/>
        <v>0.42298000000000002</v>
      </c>
      <c r="AR95" s="1">
        <f t="shared" si="46"/>
        <v>0.50227999999999995</v>
      </c>
      <c r="AS95" s="1">
        <f t="shared" si="46"/>
        <v>0.65330999999999995</v>
      </c>
      <c r="AT95" s="1">
        <f t="shared" si="47"/>
        <v>0.85736999999999997</v>
      </c>
      <c r="AU95" s="1">
        <f t="shared" si="46"/>
        <v>0.95931999999999995</v>
      </c>
      <c r="AV95" s="1">
        <f t="shared" si="48"/>
        <v>0.98358999999999996</v>
      </c>
      <c r="AW95" s="1">
        <f t="shared" si="49"/>
        <v>0.99012999999999995</v>
      </c>
    </row>
    <row r="96" spans="1:49" x14ac:dyDescent="0.55000000000000004">
      <c r="A96" s="1" t="s">
        <v>95</v>
      </c>
      <c r="B96" s="1">
        <v>101180</v>
      </c>
      <c r="C96" s="1">
        <v>0.61629999999999996</v>
      </c>
      <c r="D96" s="1">
        <v>0.65169999999999995</v>
      </c>
      <c r="F96" s="1" t="s">
        <v>156</v>
      </c>
      <c r="G96" s="1" t="s">
        <v>156</v>
      </c>
      <c r="H96" s="1" t="s">
        <v>156</v>
      </c>
      <c r="J96" s="1">
        <f t="shared" si="38"/>
        <v>0.11269999999999999</v>
      </c>
      <c r="K96" s="1">
        <f t="shared" si="39"/>
        <v>0.13639999999999999</v>
      </c>
      <c r="M96" s="1">
        <f t="shared" si="50"/>
        <v>0.1027</v>
      </c>
      <c r="N96" s="1">
        <f t="shared" si="51"/>
        <v>0.12640000000000001</v>
      </c>
      <c r="P96" s="1">
        <f t="shared" si="52"/>
        <v>2.3699999999999999E-2</v>
      </c>
      <c r="Q96" s="2">
        <v>2.4799999999999999E-2</v>
      </c>
      <c r="R96" s="2">
        <f t="shared" si="53"/>
        <v>2.4400000000000002E-2</v>
      </c>
      <c r="T96" s="6">
        <f t="shared" si="54"/>
        <v>8.7599999999999997E-2</v>
      </c>
      <c r="U96" s="6">
        <f t="shared" si="55"/>
        <v>0.1026</v>
      </c>
      <c r="V96" s="6">
        <f t="shared" si="56"/>
        <v>0.1142</v>
      </c>
      <c r="W96" s="6">
        <f t="shared" si="57"/>
        <v>0.12640000000000001</v>
      </c>
      <c r="X96" s="6">
        <f t="shared" si="58"/>
        <v>0.1386</v>
      </c>
      <c r="Y96" s="6">
        <f t="shared" si="59"/>
        <v>0.1502</v>
      </c>
      <c r="Z96" s="6">
        <f t="shared" si="60"/>
        <v>0.16520000000000001</v>
      </c>
      <c r="AI96" s="7">
        <f t="shared" si="61"/>
        <v>0.60209999999999997</v>
      </c>
      <c r="AJ96" s="7">
        <f t="shared" si="40"/>
        <v>0.61550000000000005</v>
      </c>
      <c r="AK96" s="7">
        <f t="shared" si="41"/>
        <v>0.62570000000000003</v>
      </c>
      <c r="AL96" s="7">
        <f t="shared" si="42"/>
        <v>0.63629999999999998</v>
      </c>
      <c r="AM96" s="7">
        <f t="shared" si="43"/>
        <v>0.64690000000000003</v>
      </c>
      <c r="AN96" s="7">
        <f t="shared" si="44"/>
        <v>0.65720000000000001</v>
      </c>
      <c r="AO96" s="7">
        <f t="shared" si="45"/>
        <v>0.67049999999999998</v>
      </c>
      <c r="AQ96" s="1">
        <f t="shared" si="62"/>
        <v>0.99822999999999995</v>
      </c>
      <c r="AR96" s="1">
        <f t="shared" si="46"/>
        <v>0.99951999999999996</v>
      </c>
      <c r="AS96" s="1">
        <f t="shared" si="46"/>
        <v>0.99983999999999995</v>
      </c>
      <c r="AT96" s="1">
        <f t="shared" si="47"/>
        <v>0.99995000000000001</v>
      </c>
      <c r="AU96" s="1">
        <f t="shared" si="46"/>
        <v>0.99999000000000005</v>
      </c>
      <c r="AV96" s="1">
        <f t="shared" si="48"/>
        <v>1</v>
      </c>
      <c r="AW96" s="1">
        <f t="shared" si="49"/>
        <v>1</v>
      </c>
    </row>
    <row r="97" spans="1:49" x14ac:dyDescent="0.55000000000000004">
      <c r="A97" s="1" t="s">
        <v>96</v>
      </c>
      <c r="B97" s="1">
        <v>71564</v>
      </c>
      <c r="C97" s="1">
        <v>0.46150000000000002</v>
      </c>
      <c r="D97" s="1">
        <v>0.44819999999999999</v>
      </c>
      <c r="F97" s="1" t="s">
        <v>156</v>
      </c>
      <c r="G97" s="1" t="s">
        <v>155</v>
      </c>
      <c r="H97" s="1" t="s">
        <v>155</v>
      </c>
      <c r="J97" s="1">
        <f t="shared" si="38"/>
        <v>-4.2099999999999999E-2</v>
      </c>
      <c r="K97" s="1">
        <f t="shared" si="39"/>
        <v>-6.7100000000000007E-2</v>
      </c>
      <c r="M97" s="1">
        <f t="shared" si="50"/>
        <v>-5.21E-2</v>
      </c>
      <c r="N97" s="1">
        <f t="shared" si="51"/>
        <v>-5.7099999999999998E-2</v>
      </c>
      <c r="P97" s="6">
        <f t="shared" si="52"/>
        <v>-5.0000000000000001E-3</v>
      </c>
      <c r="Q97" s="2">
        <v>2.1700000000000001E-2</v>
      </c>
      <c r="R97" s="6">
        <f>ROUND(Q97,4)</f>
        <v>2.1700000000000001E-2</v>
      </c>
      <c r="T97" s="6">
        <f t="shared" si="54"/>
        <v>-9.3399999999999997E-2</v>
      </c>
      <c r="U97" s="6">
        <f t="shared" si="55"/>
        <v>-7.8700000000000006E-2</v>
      </c>
      <c r="V97" s="6">
        <f t="shared" si="56"/>
        <v>-6.8000000000000005E-2</v>
      </c>
      <c r="W97" s="6">
        <f t="shared" si="57"/>
        <v>-5.7099999999999998E-2</v>
      </c>
      <c r="X97" s="6">
        <f t="shared" si="58"/>
        <v>-4.6300000000000001E-2</v>
      </c>
      <c r="Y97" s="6">
        <f t="shared" si="59"/>
        <v>-3.5499999999999997E-2</v>
      </c>
      <c r="Z97" s="6">
        <f t="shared" si="60"/>
        <v>-2.0799999999999999E-2</v>
      </c>
      <c r="AI97" s="7">
        <f t="shared" si="61"/>
        <v>0.40110000000000001</v>
      </c>
      <c r="AJ97" s="7">
        <f t="shared" si="40"/>
        <v>0.41420000000000001</v>
      </c>
      <c r="AK97" s="7">
        <f t="shared" si="41"/>
        <v>0.42349999999999999</v>
      </c>
      <c r="AL97" s="7">
        <f t="shared" si="42"/>
        <v>0.43280000000000002</v>
      </c>
      <c r="AM97" s="7">
        <f t="shared" si="43"/>
        <v>0.442</v>
      </c>
      <c r="AN97" s="7">
        <f t="shared" si="44"/>
        <v>0.45150000000000001</v>
      </c>
      <c r="AO97" s="7">
        <f t="shared" si="45"/>
        <v>0.46450000000000002</v>
      </c>
      <c r="AQ97" s="1">
        <f t="shared" si="62"/>
        <v>2.3600000000000001E-3</v>
      </c>
      <c r="AR97" s="1">
        <f t="shared" si="46"/>
        <v>7.11E-3</v>
      </c>
      <c r="AS97" s="1">
        <f t="shared" si="46"/>
        <v>1.4420000000000001E-2</v>
      </c>
      <c r="AT97" s="1">
        <f t="shared" si="47"/>
        <v>2.743E-2</v>
      </c>
      <c r="AU97" s="1">
        <f t="shared" si="46"/>
        <v>4.8750000000000002E-2</v>
      </c>
      <c r="AV97" s="1">
        <f t="shared" si="48"/>
        <v>8.2919999999999994E-2</v>
      </c>
      <c r="AW97" s="1">
        <f t="shared" si="49"/>
        <v>0.15522</v>
      </c>
    </row>
    <row r="98" spans="1:49" x14ac:dyDescent="0.55000000000000004">
      <c r="A98" s="1" t="s">
        <v>97</v>
      </c>
      <c r="B98" s="1">
        <v>99504</v>
      </c>
      <c r="C98" s="1">
        <v>0.41520000000000001</v>
      </c>
      <c r="D98" s="1">
        <v>0.41599999999999998</v>
      </c>
      <c r="F98" s="1" t="s">
        <v>156</v>
      </c>
      <c r="G98" s="1" t="s">
        <v>155</v>
      </c>
      <c r="H98" s="1" t="s">
        <v>155</v>
      </c>
      <c r="J98" s="1">
        <f t="shared" ref="J98:J129" si="63">ROUND(C98-C$154,4)</f>
        <v>-8.8400000000000006E-2</v>
      </c>
      <c r="K98" s="1">
        <f t="shared" ref="K98:K129" si="64">ROUND(D98-D$154,4)</f>
        <v>-9.9299999999999999E-2</v>
      </c>
      <c r="M98" s="1">
        <f t="shared" si="50"/>
        <v>-9.8400000000000001E-2</v>
      </c>
      <c r="N98" s="1">
        <f t="shared" si="51"/>
        <v>-8.9300000000000004E-2</v>
      </c>
      <c r="P98" s="1">
        <f t="shared" si="52"/>
        <v>9.1000000000000004E-3</v>
      </c>
      <c r="Q98" s="2">
        <v>4.5699999999999998E-2</v>
      </c>
      <c r="R98" s="2">
        <f t="shared" si="53"/>
        <v>3.3500000000000002E-2</v>
      </c>
      <c r="T98" s="6">
        <f t="shared" si="54"/>
        <v>-0.1338</v>
      </c>
      <c r="U98" s="6">
        <f t="shared" si="55"/>
        <v>-0.11990000000000001</v>
      </c>
      <c r="V98" s="6">
        <f t="shared" si="56"/>
        <v>-0.1061</v>
      </c>
      <c r="W98" s="6">
        <f t="shared" si="57"/>
        <v>-8.9300000000000004E-2</v>
      </c>
      <c r="X98" s="6">
        <f t="shared" si="58"/>
        <v>-7.2599999999999998E-2</v>
      </c>
      <c r="Y98" s="6">
        <f t="shared" si="59"/>
        <v>-5.8700000000000002E-2</v>
      </c>
      <c r="Z98" s="6">
        <f t="shared" si="60"/>
        <v>-4.48E-2</v>
      </c>
      <c r="AI98" s="7">
        <f t="shared" si="61"/>
        <v>0.36070000000000002</v>
      </c>
      <c r="AJ98" s="7">
        <f t="shared" si="40"/>
        <v>0.373</v>
      </c>
      <c r="AK98" s="7">
        <f t="shared" si="41"/>
        <v>0.38540000000000002</v>
      </c>
      <c r="AL98" s="7">
        <f t="shared" si="42"/>
        <v>0.40060000000000001</v>
      </c>
      <c r="AM98" s="7">
        <f t="shared" si="43"/>
        <v>0.41570000000000001</v>
      </c>
      <c r="AN98" s="7">
        <f t="shared" si="44"/>
        <v>0.42830000000000001</v>
      </c>
      <c r="AO98" s="7">
        <f t="shared" si="45"/>
        <v>0.4405</v>
      </c>
      <c r="AQ98" s="1">
        <f t="shared" si="62"/>
        <v>3.0000000000000001E-5</v>
      </c>
      <c r="AR98" s="1">
        <f t="shared" si="46"/>
        <v>1.3999999999999999E-4</v>
      </c>
      <c r="AS98" s="1">
        <f t="shared" si="46"/>
        <v>5.2999999999999998E-4</v>
      </c>
      <c r="AT98" s="1">
        <f t="shared" si="47"/>
        <v>2.2599999999999999E-3</v>
      </c>
      <c r="AU98" s="1">
        <f t="shared" si="46"/>
        <v>8.0099999999999998E-3</v>
      </c>
      <c r="AV98" s="1">
        <f t="shared" si="48"/>
        <v>2.0250000000000001E-2</v>
      </c>
      <c r="AW98" s="1">
        <f t="shared" si="49"/>
        <v>4.4569999999999999E-2</v>
      </c>
    </row>
    <row r="99" spans="1:49" x14ac:dyDescent="0.55000000000000004">
      <c r="A99" s="1" t="s">
        <v>98</v>
      </c>
      <c r="B99" s="1">
        <v>98262</v>
      </c>
      <c r="C99" s="1">
        <v>0.6573</v>
      </c>
      <c r="D99" s="1">
        <v>0.63219999999999998</v>
      </c>
      <c r="G99" s="1" t="s">
        <v>156</v>
      </c>
      <c r="H99" s="1" t="s">
        <v>156</v>
      </c>
      <c r="J99" s="1">
        <f t="shared" si="63"/>
        <v>0.1537</v>
      </c>
      <c r="K99" s="1">
        <f t="shared" si="64"/>
        <v>0.1169</v>
      </c>
      <c r="M99" s="1">
        <f t="shared" si="50"/>
        <v>0.1537</v>
      </c>
      <c r="N99" s="1">
        <f t="shared" si="51"/>
        <v>0.1069</v>
      </c>
      <c r="P99" s="1">
        <f t="shared" si="52"/>
        <v>-4.6800000000000001E-2</v>
      </c>
      <c r="Q99" s="2">
        <v>-3.2399999999999998E-2</v>
      </c>
      <c r="R99" s="2">
        <f t="shared" si="53"/>
        <v>-3.7199999999999997E-2</v>
      </c>
      <c r="T99" s="6">
        <f t="shared" si="54"/>
        <v>0.15279999999999999</v>
      </c>
      <c r="U99" s="6">
        <f t="shared" si="55"/>
        <v>0.13980000000000001</v>
      </c>
      <c r="V99" s="6">
        <f t="shared" si="56"/>
        <v>0.1255</v>
      </c>
      <c r="W99" s="6">
        <f t="shared" si="57"/>
        <v>0.1069</v>
      </c>
      <c r="X99" s="6">
        <f t="shared" si="58"/>
        <v>8.8300000000000003E-2</v>
      </c>
      <c r="Y99" s="6">
        <f t="shared" si="59"/>
        <v>7.3999999999999996E-2</v>
      </c>
      <c r="Z99" s="6">
        <f t="shared" si="60"/>
        <v>6.0999999999999999E-2</v>
      </c>
      <c r="AI99" s="7">
        <f t="shared" si="61"/>
        <v>0.6673</v>
      </c>
      <c r="AJ99" s="7">
        <f t="shared" si="40"/>
        <v>0.65269999999999995</v>
      </c>
      <c r="AK99" s="7">
        <f t="shared" si="41"/>
        <v>0.63700000000000001</v>
      </c>
      <c r="AL99" s="7">
        <f t="shared" si="42"/>
        <v>0.61680000000000001</v>
      </c>
      <c r="AM99" s="7">
        <f t="shared" si="43"/>
        <v>0.59660000000000002</v>
      </c>
      <c r="AN99" s="7">
        <f t="shared" si="44"/>
        <v>0.58099999999999996</v>
      </c>
      <c r="AO99" s="7">
        <f t="shared" si="45"/>
        <v>0.56630000000000003</v>
      </c>
      <c r="AQ99" s="1">
        <f t="shared" si="62"/>
        <v>1</v>
      </c>
      <c r="AR99" s="1">
        <f t="shared" si="46"/>
        <v>0.99999000000000005</v>
      </c>
      <c r="AS99" s="1">
        <f t="shared" si="46"/>
        <v>0.99995000000000001</v>
      </c>
      <c r="AT99" s="1">
        <f t="shared" si="47"/>
        <v>0.99958000000000002</v>
      </c>
      <c r="AU99" s="1">
        <f t="shared" si="46"/>
        <v>0.99711000000000005</v>
      </c>
      <c r="AV99" s="1">
        <f t="shared" si="48"/>
        <v>0.98967000000000005</v>
      </c>
      <c r="AW99" s="1">
        <f t="shared" si="49"/>
        <v>0.97091000000000005</v>
      </c>
    </row>
    <row r="100" spans="1:49" x14ac:dyDescent="0.55000000000000004">
      <c r="A100" s="1" t="s">
        <v>99</v>
      </c>
      <c r="B100" s="1">
        <v>92798.399999999994</v>
      </c>
      <c r="C100" s="1">
        <v>0.48620000000000002</v>
      </c>
      <c r="D100" s="1">
        <v>0.43890000000000001</v>
      </c>
      <c r="F100" s="1" t="s">
        <v>155</v>
      </c>
      <c r="H100" s="1" t="s">
        <v>155</v>
      </c>
      <c r="J100" s="1">
        <f t="shared" si="63"/>
        <v>-1.7399999999999999E-2</v>
      </c>
      <c r="K100" s="1">
        <f t="shared" si="64"/>
        <v>-7.6399999999999996E-2</v>
      </c>
      <c r="M100" s="1">
        <f t="shared" si="50"/>
        <v>-7.4000000000000003E-3</v>
      </c>
      <c r="N100" s="1">
        <f t="shared" si="51"/>
        <v>-7.6399999999999996E-2</v>
      </c>
      <c r="P100" s="1">
        <f t="shared" si="52"/>
        <v>-6.9000000000000006E-2</v>
      </c>
      <c r="Q100" s="2">
        <v>-6.6199999999999995E-2</v>
      </c>
      <c r="R100" s="2">
        <f t="shared" si="53"/>
        <v>-6.7100000000000007E-2</v>
      </c>
      <c r="T100" s="6">
        <f t="shared" si="54"/>
        <v>-2.6700000000000002E-2</v>
      </c>
      <c r="U100" s="6">
        <f t="shared" si="55"/>
        <v>-3.1899999999999998E-2</v>
      </c>
      <c r="V100" s="6">
        <f t="shared" si="56"/>
        <v>-4.58E-2</v>
      </c>
      <c r="W100" s="6">
        <f t="shared" si="57"/>
        <v>-7.6399999999999996E-2</v>
      </c>
      <c r="X100" s="6">
        <f t="shared" si="58"/>
        <v>-0.107</v>
      </c>
      <c r="Y100" s="6">
        <f t="shared" si="59"/>
        <v>-0.12089999999999999</v>
      </c>
      <c r="Z100" s="6">
        <f t="shared" si="60"/>
        <v>-0.12609999999999999</v>
      </c>
      <c r="AI100" s="7">
        <f t="shared" si="61"/>
        <v>0.46779999999999999</v>
      </c>
      <c r="AJ100" s="7">
        <f t="shared" si="40"/>
        <v>0.46100000000000002</v>
      </c>
      <c r="AK100" s="7">
        <f t="shared" si="41"/>
        <v>0.44569999999999999</v>
      </c>
      <c r="AL100" s="7">
        <f t="shared" si="42"/>
        <v>0.41349999999999998</v>
      </c>
      <c r="AM100" s="7">
        <f t="shared" si="43"/>
        <v>0.38129999999999997</v>
      </c>
      <c r="AN100" s="7">
        <f t="shared" si="44"/>
        <v>0.36609999999999998</v>
      </c>
      <c r="AO100" s="7">
        <f t="shared" si="45"/>
        <v>0.35920000000000002</v>
      </c>
      <c r="AQ100" s="1">
        <f t="shared" si="62"/>
        <v>0.17879</v>
      </c>
      <c r="AR100" s="1">
        <f t="shared" si="46"/>
        <v>0.13258</v>
      </c>
      <c r="AS100" s="1">
        <f t="shared" si="46"/>
        <v>6.0400000000000002E-2</v>
      </c>
      <c r="AT100" s="1">
        <f t="shared" si="47"/>
        <v>6.7299999999999999E-3</v>
      </c>
      <c r="AU100" s="1">
        <f t="shared" si="46"/>
        <v>3.5E-4</v>
      </c>
      <c r="AV100" s="1">
        <f t="shared" si="48"/>
        <v>6.9999999999999994E-5</v>
      </c>
      <c r="AW100" s="1">
        <f t="shared" si="49"/>
        <v>3.0000000000000001E-5</v>
      </c>
    </row>
    <row r="101" spans="1:49" x14ac:dyDescent="0.55000000000000004">
      <c r="A101" s="1" t="s">
        <v>100</v>
      </c>
      <c r="B101" s="1">
        <v>96951</v>
      </c>
      <c r="C101" s="1">
        <v>0.47810000000000002</v>
      </c>
      <c r="D101" s="1">
        <v>0.49809999999999999</v>
      </c>
      <c r="F101" s="1" t="s">
        <v>156</v>
      </c>
      <c r="G101" s="1" t="s">
        <v>155</v>
      </c>
      <c r="H101" s="1" t="s">
        <v>155</v>
      </c>
      <c r="J101" s="1">
        <f t="shared" si="63"/>
        <v>-2.5499999999999998E-2</v>
      </c>
      <c r="K101" s="1">
        <f t="shared" si="64"/>
        <v>-1.72E-2</v>
      </c>
      <c r="M101" s="1">
        <f t="shared" si="50"/>
        <v>-3.5499999999999997E-2</v>
      </c>
      <c r="N101" s="1">
        <f t="shared" si="51"/>
        <v>-7.1999999999999998E-3</v>
      </c>
      <c r="P101" s="1">
        <f t="shared" si="52"/>
        <v>2.8299999999999999E-2</v>
      </c>
      <c r="Q101" s="2">
        <v>-3.5000000000000001E-3</v>
      </c>
      <c r="R101" s="2">
        <f t="shared" si="53"/>
        <v>7.1000000000000004E-3</v>
      </c>
      <c r="T101" s="6">
        <f t="shared" si="54"/>
        <v>-2.1399999999999999E-2</v>
      </c>
      <c r="U101" s="6">
        <f t="shared" si="55"/>
        <v>-1.43E-2</v>
      </c>
      <c r="V101" s="6">
        <f t="shared" si="56"/>
        <v>-1.0800000000000001E-2</v>
      </c>
      <c r="W101" s="6">
        <f t="shared" si="57"/>
        <v>-7.1999999999999998E-3</v>
      </c>
      <c r="X101" s="6">
        <f t="shared" si="58"/>
        <v>-3.7000000000000002E-3</v>
      </c>
      <c r="Y101" s="6">
        <f t="shared" si="59"/>
        <v>-1E-4</v>
      </c>
      <c r="Z101" s="6">
        <f t="shared" si="60"/>
        <v>7.0000000000000001E-3</v>
      </c>
      <c r="AI101" s="7">
        <f t="shared" si="61"/>
        <v>0.47310000000000002</v>
      </c>
      <c r="AJ101" s="7">
        <f t="shared" si="40"/>
        <v>0.47860000000000003</v>
      </c>
      <c r="AK101" s="7">
        <f t="shared" si="41"/>
        <v>0.48070000000000002</v>
      </c>
      <c r="AL101" s="7">
        <f t="shared" si="42"/>
        <v>0.48270000000000002</v>
      </c>
      <c r="AM101" s="7">
        <f t="shared" si="43"/>
        <v>0.48459999999999998</v>
      </c>
      <c r="AN101" s="7">
        <f t="shared" si="44"/>
        <v>0.4869</v>
      </c>
      <c r="AO101" s="7">
        <f t="shared" si="45"/>
        <v>0.49230000000000002</v>
      </c>
      <c r="AQ101" s="1">
        <f t="shared" si="62"/>
        <v>0.22106999999999999</v>
      </c>
      <c r="AR101" s="1">
        <f t="shared" si="46"/>
        <v>0.27045999999999998</v>
      </c>
      <c r="AS101" s="1">
        <f t="shared" si="46"/>
        <v>0.29066999999999998</v>
      </c>
      <c r="AT101" s="1">
        <f t="shared" si="47"/>
        <v>0.31054999999999999</v>
      </c>
      <c r="AU101" s="1">
        <f t="shared" si="46"/>
        <v>0.32996999999999999</v>
      </c>
      <c r="AV101" s="1">
        <f t="shared" si="48"/>
        <v>0.35410000000000003</v>
      </c>
      <c r="AW101" s="1">
        <f t="shared" si="49"/>
        <v>0.41293999999999997</v>
      </c>
    </row>
    <row r="102" spans="1:49" x14ac:dyDescent="0.55000000000000004">
      <c r="A102" s="1" t="s">
        <v>101</v>
      </c>
      <c r="B102" s="1">
        <v>106704</v>
      </c>
      <c r="C102" s="1">
        <v>0.3921</v>
      </c>
      <c r="D102" s="1">
        <v>0.40279999999999999</v>
      </c>
      <c r="F102" s="1" t="s">
        <v>155</v>
      </c>
      <c r="G102" s="1" t="s">
        <v>155</v>
      </c>
      <c r="H102" s="1" t="s">
        <v>155</v>
      </c>
      <c r="J102" s="1">
        <f t="shared" si="63"/>
        <v>-0.1115</v>
      </c>
      <c r="K102" s="1">
        <f t="shared" si="64"/>
        <v>-0.1125</v>
      </c>
      <c r="M102" s="1">
        <f t="shared" si="50"/>
        <v>-0.10150000000000001</v>
      </c>
      <c r="N102" s="1">
        <f t="shared" si="51"/>
        <v>-0.10249999999999999</v>
      </c>
      <c r="P102" s="1">
        <f t="shared" si="52"/>
        <v>-1E-3</v>
      </c>
      <c r="Q102" s="2">
        <v>2.1499999999999998E-2</v>
      </c>
      <c r="R102" s="2">
        <f t="shared" si="53"/>
        <v>1.4E-2</v>
      </c>
      <c r="T102" s="6">
        <f t="shared" si="54"/>
        <v>-0.12920000000000001</v>
      </c>
      <c r="U102" s="6">
        <f t="shared" si="55"/>
        <v>-0.11650000000000001</v>
      </c>
      <c r="V102" s="6">
        <f t="shared" si="56"/>
        <v>-0.1095</v>
      </c>
      <c r="W102" s="6">
        <f t="shared" si="57"/>
        <v>-0.10249999999999999</v>
      </c>
      <c r="X102" s="6">
        <f t="shared" si="58"/>
        <v>-9.5500000000000002E-2</v>
      </c>
      <c r="Y102" s="6">
        <f t="shared" si="59"/>
        <v>-8.8499999999999995E-2</v>
      </c>
      <c r="Z102" s="6">
        <f t="shared" si="60"/>
        <v>-7.5800000000000006E-2</v>
      </c>
      <c r="AI102" s="7">
        <f t="shared" si="61"/>
        <v>0.36530000000000001</v>
      </c>
      <c r="AJ102" s="7">
        <f t="shared" si="40"/>
        <v>0.37640000000000001</v>
      </c>
      <c r="AK102" s="7">
        <f t="shared" si="41"/>
        <v>0.38200000000000001</v>
      </c>
      <c r="AL102" s="7">
        <f t="shared" si="42"/>
        <v>0.38740000000000002</v>
      </c>
      <c r="AM102" s="7">
        <f t="shared" si="43"/>
        <v>0.39279999999999998</v>
      </c>
      <c r="AN102" s="7">
        <f t="shared" si="44"/>
        <v>0.39850000000000002</v>
      </c>
      <c r="AO102" s="7">
        <f t="shared" si="45"/>
        <v>0.40949999999999998</v>
      </c>
      <c r="AQ102" s="1">
        <f t="shared" si="62"/>
        <v>6.0000000000000002E-5</v>
      </c>
      <c r="AR102" s="1">
        <f t="shared" si="46"/>
        <v>2.1000000000000001E-4</v>
      </c>
      <c r="AS102" s="1">
        <f t="shared" si="46"/>
        <v>3.6999999999999999E-4</v>
      </c>
      <c r="AT102" s="1">
        <f t="shared" si="47"/>
        <v>6.4999999999999997E-4</v>
      </c>
      <c r="AU102" s="1">
        <f t="shared" si="46"/>
        <v>1.1000000000000001E-3</v>
      </c>
      <c r="AV102" s="1">
        <f t="shared" si="48"/>
        <v>1.8699999999999999E-3</v>
      </c>
      <c r="AW102" s="1">
        <f t="shared" si="49"/>
        <v>4.8599999999999997E-3</v>
      </c>
    </row>
    <row r="103" spans="1:49" x14ac:dyDescent="0.55000000000000004">
      <c r="A103" s="1" t="s">
        <v>102</v>
      </c>
      <c r="B103" s="1">
        <v>98858</v>
      </c>
      <c r="C103" s="1">
        <v>0.69369999999999998</v>
      </c>
      <c r="D103" s="1">
        <v>0.65680000000000005</v>
      </c>
      <c r="F103" s="1" t="s">
        <v>156</v>
      </c>
      <c r="J103" s="1">
        <f t="shared" si="63"/>
        <v>0.19009999999999999</v>
      </c>
      <c r="K103" s="1">
        <f t="shared" si="64"/>
        <v>0.14149999999999999</v>
      </c>
      <c r="M103" s="1">
        <f t="shared" si="50"/>
        <v>0.18010000000000001</v>
      </c>
      <c r="N103" s="1">
        <f t="shared" si="51"/>
        <v>0.14149999999999999</v>
      </c>
      <c r="P103" s="1">
        <f t="shared" si="52"/>
        <v>-3.8600000000000002E-2</v>
      </c>
      <c r="Q103" s="2">
        <v>-1.18E-2</v>
      </c>
      <c r="R103" s="2">
        <f t="shared" si="53"/>
        <v>-2.07E-2</v>
      </c>
      <c r="T103" s="6">
        <f t="shared" si="54"/>
        <v>0.17680000000000001</v>
      </c>
      <c r="U103" s="6">
        <f t="shared" si="55"/>
        <v>0.16220000000000001</v>
      </c>
      <c r="V103" s="6">
        <f t="shared" si="56"/>
        <v>0.15190000000000001</v>
      </c>
      <c r="W103" s="6">
        <f t="shared" si="57"/>
        <v>0.14149999999999999</v>
      </c>
      <c r="X103" s="6">
        <f t="shared" si="58"/>
        <v>0.13120000000000001</v>
      </c>
      <c r="Y103" s="6">
        <f t="shared" si="59"/>
        <v>0.1208</v>
      </c>
      <c r="Z103" s="6">
        <f t="shared" si="60"/>
        <v>0.1062</v>
      </c>
      <c r="AI103" s="7">
        <f t="shared" si="61"/>
        <v>0.68130000000000002</v>
      </c>
      <c r="AJ103" s="7">
        <f t="shared" si="40"/>
        <v>0.66510000000000002</v>
      </c>
      <c r="AK103" s="7">
        <f t="shared" si="41"/>
        <v>0.65339999999999998</v>
      </c>
      <c r="AL103" s="7">
        <f t="shared" si="42"/>
        <v>0.64139999999999997</v>
      </c>
      <c r="AM103" s="7">
        <f t="shared" si="43"/>
        <v>0.62949999999999995</v>
      </c>
      <c r="AN103" s="7">
        <f t="shared" si="44"/>
        <v>0.61780000000000002</v>
      </c>
      <c r="AO103" s="7">
        <f t="shared" si="45"/>
        <v>0.60150000000000003</v>
      </c>
      <c r="AQ103" s="1">
        <f t="shared" si="62"/>
        <v>1</v>
      </c>
      <c r="AR103" s="1">
        <f t="shared" si="46"/>
        <v>1</v>
      </c>
      <c r="AS103" s="1">
        <f t="shared" si="46"/>
        <v>0.99999000000000005</v>
      </c>
      <c r="AT103" s="1">
        <f t="shared" si="47"/>
        <v>0.99997000000000003</v>
      </c>
      <c r="AU103" s="1">
        <f t="shared" si="46"/>
        <v>0.99988999999999995</v>
      </c>
      <c r="AV103" s="1">
        <f t="shared" si="48"/>
        <v>0.99961999999999995</v>
      </c>
      <c r="AW103" s="1">
        <f t="shared" si="49"/>
        <v>0.99812999999999996</v>
      </c>
    </row>
    <row r="104" spans="1:49" x14ac:dyDescent="0.55000000000000004">
      <c r="A104" s="1" t="s">
        <v>103</v>
      </c>
      <c r="B104" s="1">
        <v>92760</v>
      </c>
      <c r="C104" s="1">
        <v>0.67549999999999999</v>
      </c>
      <c r="D104" s="1">
        <v>0.75419999999999998</v>
      </c>
      <c r="G104" s="1" t="s">
        <v>156</v>
      </c>
      <c r="H104" s="1" t="s">
        <v>156</v>
      </c>
      <c r="J104" s="1">
        <f t="shared" si="63"/>
        <v>0.1719</v>
      </c>
      <c r="K104" s="1">
        <f t="shared" si="64"/>
        <v>0.2389</v>
      </c>
      <c r="M104" s="1">
        <f t="shared" si="50"/>
        <v>0.1719</v>
      </c>
      <c r="N104" s="1">
        <f t="shared" si="51"/>
        <v>0.22889999999999999</v>
      </c>
      <c r="P104" s="1">
        <f t="shared" si="52"/>
        <v>5.7000000000000002E-2</v>
      </c>
      <c r="Q104" s="2">
        <v>4.2999999999999997E-2</v>
      </c>
      <c r="R104" s="2">
        <f t="shared" si="53"/>
        <v>4.7699999999999999E-2</v>
      </c>
      <c r="T104" s="6">
        <f t="shared" si="54"/>
        <v>0.18060000000000001</v>
      </c>
      <c r="U104" s="6">
        <f t="shared" si="55"/>
        <v>0.1905</v>
      </c>
      <c r="V104" s="6">
        <f t="shared" si="56"/>
        <v>0.20549999999999999</v>
      </c>
      <c r="W104" s="6">
        <f t="shared" si="57"/>
        <v>0.22889999999999999</v>
      </c>
      <c r="X104" s="6">
        <f t="shared" si="58"/>
        <v>0.25230000000000002</v>
      </c>
      <c r="Y104" s="6">
        <f t="shared" si="59"/>
        <v>0.26729999999999998</v>
      </c>
      <c r="Z104" s="6">
        <f t="shared" si="60"/>
        <v>0.2772</v>
      </c>
      <c r="AI104" s="7">
        <f t="shared" si="61"/>
        <v>0.69510000000000005</v>
      </c>
      <c r="AJ104" s="7">
        <f t="shared" si="40"/>
        <v>0.70340000000000003</v>
      </c>
      <c r="AK104" s="7">
        <f t="shared" si="41"/>
        <v>0.71699999999999997</v>
      </c>
      <c r="AL104" s="7">
        <f t="shared" si="42"/>
        <v>0.73880000000000001</v>
      </c>
      <c r="AM104" s="7">
        <f t="shared" si="43"/>
        <v>0.76060000000000005</v>
      </c>
      <c r="AN104" s="7">
        <f t="shared" si="44"/>
        <v>0.77429999999999999</v>
      </c>
      <c r="AO104" s="7">
        <f t="shared" si="45"/>
        <v>0.78249999999999997</v>
      </c>
      <c r="AQ104" s="1">
        <f t="shared" si="62"/>
        <v>1</v>
      </c>
      <c r="AR104" s="1">
        <f t="shared" si="46"/>
        <v>1</v>
      </c>
      <c r="AS104" s="1">
        <f t="shared" si="46"/>
        <v>1</v>
      </c>
      <c r="AT104" s="1">
        <f t="shared" si="47"/>
        <v>1</v>
      </c>
      <c r="AU104" s="1">
        <f t="shared" si="46"/>
        <v>1</v>
      </c>
      <c r="AV104" s="1">
        <f t="shared" si="48"/>
        <v>1</v>
      </c>
      <c r="AW104" s="1">
        <f t="shared" si="49"/>
        <v>1</v>
      </c>
    </row>
    <row r="105" spans="1:49" x14ac:dyDescent="0.55000000000000004">
      <c r="A105" s="1" t="s">
        <v>104</v>
      </c>
      <c r="B105" s="1">
        <v>97334.2</v>
      </c>
      <c r="C105" s="1">
        <v>0.39860000000000001</v>
      </c>
      <c r="D105" s="1">
        <v>0.39700000000000002</v>
      </c>
      <c r="F105" s="1" t="s">
        <v>155</v>
      </c>
      <c r="G105" s="1" t="s">
        <v>155</v>
      </c>
      <c r="H105" s="1" t="s">
        <v>155</v>
      </c>
      <c r="J105" s="1">
        <f t="shared" si="63"/>
        <v>-0.105</v>
      </c>
      <c r="K105" s="1">
        <f t="shared" si="64"/>
        <v>-0.1183</v>
      </c>
      <c r="M105" s="1">
        <f t="shared" si="50"/>
        <v>-9.5000000000000001E-2</v>
      </c>
      <c r="N105" s="1">
        <f t="shared" si="51"/>
        <v>-0.10829999999999999</v>
      </c>
      <c r="P105" s="1">
        <f t="shared" si="52"/>
        <v>-1.3299999999999999E-2</v>
      </c>
      <c r="Q105" s="2">
        <v>-2.8400000000000002E-2</v>
      </c>
      <c r="R105" s="2">
        <f t="shared" si="53"/>
        <v>-2.3400000000000001E-2</v>
      </c>
      <c r="T105" s="6">
        <f t="shared" si="54"/>
        <v>-7.0300000000000001E-2</v>
      </c>
      <c r="U105" s="6">
        <f t="shared" si="55"/>
        <v>-8.5300000000000001E-2</v>
      </c>
      <c r="V105" s="6">
        <f t="shared" si="56"/>
        <v>-9.6600000000000005E-2</v>
      </c>
      <c r="W105" s="6">
        <f t="shared" si="57"/>
        <v>-0.10829999999999999</v>
      </c>
      <c r="X105" s="6">
        <f t="shared" si="58"/>
        <v>-0.12</v>
      </c>
      <c r="Y105" s="6">
        <f t="shared" si="59"/>
        <v>-0.1313</v>
      </c>
      <c r="Z105" s="6">
        <f t="shared" si="60"/>
        <v>-0.14630000000000001</v>
      </c>
      <c r="AI105" s="7">
        <f t="shared" si="61"/>
        <v>0.42420000000000002</v>
      </c>
      <c r="AJ105" s="7">
        <f t="shared" si="40"/>
        <v>0.40760000000000002</v>
      </c>
      <c r="AK105" s="7">
        <f t="shared" si="41"/>
        <v>0.39489999999999997</v>
      </c>
      <c r="AL105" s="7">
        <f t="shared" si="42"/>
        <v>0.38159999999999999</v>
      </c>
      <c r="AM105" s="7">
        <f t="shared" si="43"/>
        <v>0.36830000000000002</v>
      </c>
      <c r="AN105" s="7">
        <f t="shared" si="44"/>
        <v>0.35570000000000002</v>
      </c>
      <c r="AO105" s="7">
        <f t="shared" si="45"/>
        <v>0.33900000000000002</v>
      </c>
      <c r="AQ105" s="1">
        <f t="shared" si="62"/>
        <v>1.5169999999999999E-2</v>
      </c>
      <c r="AR105" s="1">
        <f t="shared" si="46"/>
        <v>4.15E-3</v>
      </c>
      <c r="AS105" s="1">
        <f t="shared" si="46"/>
        <v>1.34E-3</v>
      </c>
      <c r="AT105" s="1">
        <f t="shared" si="47"/>
        <v>3.6000000000000002E-4</v>
      </c>
      <c r="AU105" s="1">
        <f t="shared" si="46"/>
        <v>8.0000000000000007E-5</v>
      </c>
      <c r="AV105" s="1">
        <f t="shared" si="48"/>
        <v>2.0000000000000002E-5</v>
      </c>
      <c r="AW105" s="1">
        <f t="shared" si="49"/>
        <v>0</v>
      </c>
    </row>
    <row r="106" spans="1:49" x14ac:dyDescent="0.55000000000000004">
      <c r="A106" s="1" t="s">
        <v>105</v>
      </c>
      <c r="B106" s="1">
        <v>112676</v>
      </c>
      <c r="C106" s="1">
        <v>0.53259999999999996</v>
      </c>
      <c r="D106" s="1">
        <v>0.52539999999999998</v>
      </c>
      <c r="F106" s="1" t="s">
        <v>156</v>
      </c>
      <c r="G106" s="1" t="s">
        <v>157</v>
      </c>
      <c r="H106" s="1" t="s">
        <v>157</v>
      </c>
      <c r="J106" s="1">
        <f t="shared" si="63"/>
        <v>2.9000000000000001E-2</v>
      </c>
      <c r="K106" s="1">
        <f t="shared" si="64"/>
        <v>1.01E-2</v>
      </c>
      <c r="M106" s="1">
        <f t="shared" si="50"/>
        <v>1.9E-2</v>
      </c>
      <c r="N106" s="1">
        <f t="shared" si="51"/>
        <v>1.01E-2</v>
      </c>
      <c r="P106" s="1">
        <f t="shared" si="52"/>
        <v>-8.8999999999999999E-3</v>
      </c>
      <c r="Q106" s="2">
        <v>-1.4E-2</v>
      </c>
      <c r="R106" s="2">
        <f t="shared" si="53"/>
        <v>-1.23E-2</v>
      </c>
      <c r="T106" s="6">
        <f t="shared" si="54"/>
        <v>3.4099999999999998E-2</v>
      </c>
      <c r="U106" s="6">
        <f t="shared" si="55"/>
        <v>2.24E-2</v>
      </c>
      <c r="V106" s="6">
        <f t="shared" si="56"/>
        <v>1.6299999999999999E-2</v>
      </c>
      <c r="W106" s="6">
        <f t="shared" si="57"/>
        <v>1.01E-2</v>
      </c>
      <c r="X106" s="6">
        <f t="shared" si="58"/>
        <v>4.0000000000000001E-3</v>
      </c>
      <c r="Y106" s="6">
        <f t="shared" si="59"/>
        <v>-2.2000000000000001E-3</v>
      </c>
      <c r="Z106" s="6">
        <f t="shared" si="60"/>
        <v>-1.3899999999999999E-2</v>
      </c>
      <c r="AI106" s="7">
        <f t="shared" si="61"/>
        <v>0.53859999999999997</v>
      </c>
      <c r="AJ106" s="7">
        <f t="shared" si="40"/>
        <v>0.52529999999999999</v>
      </c>
      <c r="AK106" s="7">
        <f t="shared" si="41"/>
        <v>0.51780000000000004</v>
      </c>
      <c r="AL106" s="7">
        <f t="shared" si="42"/>
        <v>0.51</v>
      </c>
      <c r="AM106" s="7">
        <f t="shared" si="43"/>
        <v>0.50229999999999997</v>
      </c>
      <c r="AN106" s="7">
        <f t="shared" si="44"/>
        <v>0.49480000000000002</v>
      </c>
      <c r="AO106" s="7">
        <f t="shared" si="45"/>
        <v>0.48139999999999999</v>
      </c>
      <c r="AQ106" s="1">
        <f t="shared" si="62"/>
        <v>0.86495999999999995</v>
      </c>
      <c r="AR106" s="1">
        <f t="shared" si="46"/>
        <v>0.76512000000000002</v>
      </c>
      <c r="AS106" s="1">
        <f t="shared" si="46"/>
        <v>0.69447000000000003</v>
      </c>
      <c r="AT106" s="1">
        <f t="shared" si="47"/>
        <v>0.61245000000000005</v>
      </c>
      <c r="AU106" s="1">
        <f t="shared" si="46"/>
        <v>0.5262</v>
      </c>
      <c r="AV106" s="1">
        <f t="shared" si="48"/>
        <v>0.44095000000000001</v>
      </c>
      <c r="AW106" s="1">
        <f t="shared" si="49"/>
        <v>0.29755999999999999</v>
      </c>
    </row>
    <row r="107" spans="1:49" x14ac:dyDescent="0.55000000000000004">
      <c r="A107" s="1" t="s">
        <v>106</v>
      </c>
      <c r="B107" s="1">
        <v>87133</v>
      </c>
      <c r="C107" s="1">
        <v>0.44679999999999997</v>
      </c>
      <c r="D107" s="1">
        <v>0.44719999999999999</v>
      </c>
      <c r="F107" s="1" t="s">
        <v>155</v>
      </c>
      <c r="G107" s="1" t="s">
        <v>155</v>
      </c>
      <c r="H107" s="1" t="s">
        <v>155</v>
      </c>
      <c r="J107" s="1">
        <f t="shared" si="63"/>
        <v>-5.6800000000000003E-2</v>
      </c>
      <c r="K107" s="1">
        <f t="shared" si="64"/>
        <v>-6.8099999999999994E-2</v>
      </c>
      <c r="M107" s="1">
        <f t="shared" si="50"/>
        <v>-4.6800000000000001E-2</v>
      </c>
      <c r="N107" s="1">
        <f t="shared" si="51"/>
        <v>-5.8099999999999999E-2</v>
      </c>
      <c r="P107" s="1">
        <f t="shared" si="52"/>
        <v>-1.1299999999999999E-2</v>
      </c>
      <c r="Q107" s="2">
        <v>-2.41E-2</v>
      </c>
      <c r="R107" s="2">
        <f t="shared" si="53"/>
        <v>-1.9800000000000002E-2</v>
      </c>
      <c r="T107" s="6">
        <f t="shared" si="54"/>
        <v>-2.3800000000000002E-2</v>
      </c>
      <c r="U107" s="6">
        <f t="shared" si="55"/>
        <v>-3.8300000000000001E-2</v>
      </c>
      <c r="V107" s="6">
        <f t="shared" si="56"/>
        <v>-4.82E-2</v>
      </c>
      <c r="W107" s="6">
        <f t="shared" si="57"/>
        <v>-5.8099999999999999E-2</v>
      </c>
      <c r="X107" s="6">
        <f t="shared" si="58"/>
        <v>-6.8000000000000005E-2</v>
      </c>
      <c r="Y107" s="6">
        <f t="shared" si="59"/>
        <v>-7.7899999999999997E-2</v>
      </c>
      <c r="Z107" s="6">
        <f t="shared" si="60"/>
        <v>-9.2399999999999996E-2</v>
      </c>
      <c r="AI107" s="7">
        <f t="shared" si="61"/>
        <v>0.47070000000000001</v>
      </c>
      <c r="AJ107" s="7">
        <f t="shared" si="40"/>
        <v>0.4546</v>
      </c>
      <c r="AK107" s="7">
        <f t="shared" si="41"/>
        <v>0.44330000000000003</v>
      </c>
      <c r="AL107" s="7">
        <f t="shared" si="42"/>
        <v>0.43180000000000002</v>
      </c>
      <c r="AM107" s="7">
        <f t="shared" si="43"/>
        <v>0.42030000000000001</v>
      </c>
      <c r="AN107" s="7">
        <f t="shared" si="44"/>
        <v>0.40910000000000002</v>
      </c>
      <c r="AO107" s="7">
        <f t="shared" si="45"/>
        <v>0.39290000000000003</v>
      </c>
      <c r="AQ107" s="1">
        <f t="shared" si="62"/>
        <v>0.20125999999999999</v>
      </c>
      <c r="AR107" s="1">
        <f t="shared" si="46"/>
        <v>9.7290000000000001E-2</v>
      </c>
      <c r="AS107" s="1">
        <f t="shared" si="46"/>
        <v>5.262E-2</v>
      </c>
      <c r="AT107" s="1">
        <f t="shared" si="47"/>
        <v>2.5669999999999998E-2</v>
      </c>
      <c r="AU107" s="1">
        <f t="shared" si="46"/>
        <v>1.1390000000000001E-2</v>
      </c>
      <c r="AV107" s="1">
        <f t="shared" si="48"/>
        <v>4.7000000000000002E-3</v>
      </c>
      <c r="AW107" s="1">
        <f t="shared" si="49"/>
        <v>1.1100000000000001E-3</v>
      </c>
    </row>
    <row r="108" spans="1:49" x14ac:dyDescent="0.55000000000000004">
      <c r="A108" s="1" t="s">
        <v>107</v>
      </c>
      <c r="B108" s="1">
        <v>85393</v>
      </c>
      <c r="C108" s="1">
        <v>0.37890000000000001</v>
      </c>
      <c r="D108" s="1">
        <v>0.43359999999999999</v>
      </c>
      <c r="F108" s="1" t="s">
        <v>155</v>
      </c>
      <c r="G108" s="1" t="s">
        <v>155</v>
      </c>
      <c r="H108" s="1" t="s">
        <v>155</v>
      </c>
      <c r="J108" s="1">
        <f t="shared" si="63"/>
        <v>-0.12470000000000001</v>
      </c>
      <c r="K108" s="1">
        <f t="shared" si="64"/>
        <v>-8.1699999999999995E-2</v>
      </c>
      <c r="M108" s="1">
        <f t="shared" si="50"/>
        <v>-0.1147</v>
      </c>
      <c r="N108" s="1">
        <f t="shared" si="51"/>
        <v>-7.17E-2</v>
      </c>
      <c r="P108" s="1">
        <f t="shared" si="52"/>
        <v>4.2999999999999997E-2</v>
      </c>
      <c r="Q108" s="2">
        <v>3.6999999999999998E-2</v>
      </c>
      <c r="R108" s="2">
        <f t="shared" si="53"/>
        <v>3.9E-2</v>
      </c>
      <c r="T108" s="6">
        <f t="shared" si="54"/>
        <v>-0.1182</v>
      </c>
      <c r="U108" s="6">
        <f t="shared" si="55"/>
        <v>-0.1057</v>
      </c>
      <c r="V108" s="6">
        <f t="shared" si="56"/>
        <v>-9.1200000000000003E-2</v>
      </c>
      <c r="W108" s="6">
        <f t="shared" si="57"/>
        <v>-7.17E-2</v>
      </c>
      <c r="X108" s="6">
        <f t="shared" si="58"/>
        <v>-5.2200000000000003E-2</v>
      </c>
      <c r="Y108" s="6">
        <f t="shared" si="59"/>
        <v>-3.7699999999999997E-2</v>
      </c>
      <c r="Z108" s="6">
        <f t="shared" si="60"/>
        <v>-2.52E-2</v>
      </c>
      <c r="AI108" s="7">
        <f t="shared" si="61"/>
        <v>0.37630000000000002</v>
      </c>
      <c r="AJ108" s="7">
        <f t="shared" si="40"/>
        <v>0.38719999999999999</v>
      </c>
      <c r="AK108" s="7">
        <f t="shared" si="41"/>
        <v>0.40029999999999999</v>
      </c>
      <c r="AL108" s="7">
        <f t="shared" si="42"/>
        <v>0.41820000000000002</v>
      </c>
      <c r="AM108" s="7">
        <f t="shared" si="43"/>
        <v>0.43609999999999999</v>
      </c>
      <c r="AN108" s="7">
        <f t="shared" si="44"/>
        <v>0.44929999999999998</v>
      </c>
      <c r="AO108" s="7">
        <f t="shared" si="45"/>
        <v>0.46010000000000001</v>
      </c>
      <c r="AQ108" s="1">
        <f t="shared" si="62"/>
        <v>2.0000000000000001E-4</v>
      </c>
      <c r="AR108" s="1">
        <f t="shared" si="46"/>
        <v>6.3000000000000003E-4</v>
      </c>
      <c r="AS108" s="1">
        <f t="shared" si="46"/>
        <v>2.2000000000000001E-3</v>
      </c>
      <c r="AT108" s="1">
        <f t="shared" si="47"/>
        <v>9.7199999999999995E-3</v>
      </c>
      <c r="AU108" s="1">
        <f t="shared" si="46"/>
        <v>3.3950000000000001E-2</v>
      </c>
      <c r="AV108" s="1">
        <f t="shared" si="48"/>
        <v>7.3730000000000004E-2</v>
      </c>
      <c r="AW108" s="1">
        <f t="shared" si="49"/>
        <v>0.12714</v>
      </c>
    </row>
    <row r="109" spans="1:49" x14ac:dyDescent="0.55000000000000004">
      <c r="A109" s="1" t="s">
        <v>108</v>
      </c>
      <c r="B109" s="1">
        <v>92521</v>
      </c>
      <c r="C109" s="1">
        <v>0.61639999999999995</v>
      </c>
      <c r="D109" s="1">
        <v>0.622</v>
      </c>
      <c r="F109" s="1" t="s">
        <v>156</v>
      </c>
      <c r="G109" s="1" t="s">
        <v>156</v>
      </c>
      <c r="H109" s="1" t="s">
        <v>156</v>
      </c>
      <c r="J109" s="1">
        <f t="shared" si="63"/>
        <v>0.1128</v>
      </c>
      <c r="K109" s="1">
        <f t="shared" si="64"/>
        <v>0.1067</v>
      </c>
      <c r="M109" s="1">
        <f t="shared" si="50"/>
        <v>0.1028</v>
      </c>
      <c r="N109" s="1">
        <f t="shared" si="51"/>
        <v>9.6699999999999994E-2</v>
      </c>
      <c r="P109" s="1">
        <f t="shared" si="52"/>
        <v>-6.1000000000000004E-3</v>
      </c>
      <c r="Q109" s="2">
        <v>1.1000000000000001E-3</v>
      </c>
      <c r="R109" s="2">
        <f t="shared" si="53"/>
        <v>-1.2999999999999999E-3</v>
      </c>
      <c r="T109" s="6">
        <f t="shared" si="54"/>
        <v>9.9299999999999999E-2</v>
      </c>
      <c r="U109" s="6">
        <f t="shared" si="55"/>
        <v>9.8000000000000004E-2</v>
      </c>
      <c r="V109" s="6">
        <f t="shared" si="56"/>
        <v>9.74E-2</v>
      </c>
      <c r="W109" s="6">
        <f t="shared" si="57"/>
        <v>9.6699999999999994E-2</v>
      </c>
      <c r="X109" s="6">
        <f t="shared" si="58"/>
        <v>9.6100000000000005E-2</v>
      </c>
      <c r="Y109" s="6">
        <f t="shared" si="59"/>
        <v>9.5399999999999999E-2</v>
      </c>
      <c r="Z109" s="6">
        <f t="shared" si="60"/>
        <v>9.4100000000000003E-2</v>
      </c>
      <c r="AI109" s="7">
        <f t="shared" si="61"/>
        <v>0.61380000000000001</v>
      </c>
      <c r="AJ109" s="7">
        <f t="shared" si="40"/>
        <v>0.6109</v>
      </c>
      <c r="AK109" s="7">
        <f t="shared" si="41"/>
        <v>0.6089</v>
      </c>
      <c r="AL109" s="7">
        <f t="shared" si="42"/>
        <v>0.60660000000000003</v>
      </c>
      <c r="AM109" s="7">
        <f t="shared" si="43"/>
        <v>0.60440000000000005</v>
      </c>
      <c r="AN109" s="7">
        <f t="shared" si="44"/>
        <v>0.60240000000000005</v>
      </c>
      <c r="AO109" s="7">
        <f t="shared" si="45"/>
        <v>0.59940000000000004</v>
      </c>
      <c r="AQ109" s="1">
        <f t="shared" si="62"/>
        <v>0.99943000000000004</v>
      </c>
      <c r="AR109" s="1">
        <f t="shared" si="46"/>
        <v>0.99922999999999995</v>
      </c>
      <c r="AS109" s="1">
        <f t="shared" si="46"/>
        <v>0.99907000000000001</v>
      </c>
      <c r="AT109" s="1">
        <f t="shared" si="47"/>
        <v>0.99883999999999995</v>
      </c>
      <c r="AU109" s="1">
        <f t="shared" si="46"/>
        <v>0.99856999999999996</v>
      </c>
      <c r="AV109" s="1">
        <f t="shared" si="48"/>
        <v>0.99827999999999995</v>
      </c>
      <c r="AW109" s="1">
        <f t="shared" si="49"/>
        <v>0.99773999999999996</v>
      </c>
    </row>
    <row r="110" spans="1:49" x14ac:dyDescent="0.55000000000000004">
      <c r="A110" s="1" t="s">
        <v>109</v>
      </c>
      <c r="B110" s="1">
        <v>92413</v>
      </c>
      <c r="C110" s="1">
        <v>0.32829999999999998</v>
      </c>
      <c r="D110" s="1">
        <v>0.32200000000000001</v>
      </c>
      <c r="F110" s="1" t="s">
        <v>158</v>
      </c>
      <c r="G110" s="1" t="s">
        <v>158</v>
      </c>
      <c r="H110" s="1" t="s">
        <v>158</v>
      </c>
      <c r="J110" s="1">
        <f t="shared" si="63"/>
        <v>-0.17530000000000001</v>
      </c>
      <c r="K110" s="1">
        <f t="shared" si="64"/>
        <v>-0.1933</v>
      </c>
      <c r="M110" s="1">
        <f t="shared" si="50"/>
        <v>-0.17530000000000001</v>
      </c>
      <c r="N110" s="1">
        <f t="shared" si="51"/>
        <v>-0.1933</v>
      </c>
      <c r="P110" s="1">
        <f t="shared" si="52"/>
        <v>-1.7999999999999999E-2</v>
      </c>
      <c r="Q110" s="2">
        <v>-3.8699999999999998E-2</v>
      </c>
      <c r="R110" s="2">
        <f t="shared" si="53"/>
        <v>-3.1800000000000002E-2</v>
      </c>
      <c r="T110" s="6">
        <f t="shared" si="54"/>
        <v>-0.14960000000000001</v>
      </c>
      <c r="U110" s="6">
        <f t="shared" si="55"/>
        <v>-0.16389999999999999</v>
      </c>
      <c r="V110" s="6">
        <f t="shared" si="56"/>
        <v>-0.1774</v>
      </c>
      <c r="W110" s="6">
        <f t="shared" si="57"/>
        <v>-0.1933</v>
      </c>
      <c r="X110" s="6">
        <f t="shared" si="58"/>
        <v>-0.2092</v>
      </c>
      <c r="Y110" s="6">
        <f t="shared" si="59"/>
        <v>-0.22270000000000001</v>
      </c>
      <c r="Z110" s="6">
        <f t="shared" si="60"/>
        <v>-0.23699999999999999</v>
      </c>
      <c r="AI110" s="7">
        <f t="shared" si="61"/>
        <v>0.35489999999999999</v>
      </c>
      <c r="AJ110" s="7">
        <f t="shared" si="40"/>
        <v>0.33900000000000002</v>
      </c>
      <c r="AK110" s="7">
        <f t="shared" si="41"/>
        <v>0.3241</v>
      </c>
      <c r="AL110" s="7">
        <f t="shared" si="42"/>
        <v>0.30659999999999998</v>
      </c>
      <c r="AM110" s="7">
        <f t="shared" si="43"/>
        <v>0.28910000000000002</v>
      </c>
      <c r="AN110" s="7">
        <f t="shared" si="44"/>
        <v>0.27429999999999999</v>
      </c>
      <c r="AO110" s="7">
        <f t="shared" si="45"/>
        <v>0.25829999999999997</v>
      </c>
      <c r="AQ110" s="1">
        <f t="shared" si="62"/>
        <v>2.0000000000000002E-5</v>
      </c>
      <c r="AR110" s="1">
        <f t="shared" si="46"/>
        <v>0</v>
      </c>
      <c r="AS110" s="1">
        <f t="shared" si="46"/>
        <v>0</v>
      </c>
      <c r="AT110" s="1">
        <f t="shared" si="47"/>
        <v>0</v>
      </c>
      <c r="AU110" s="1">
        <f t="shared" si="46"/>
        <v>0</v>
      </c>
      <c r="AV110" s="1">
        <f t="shared" si="48"/>
        <v>0</v>
      </c>
      <c r="AW110" s="1">
        <f t="shared" si="49"/>
        <v>0</v>
      </c>
    </row>
    <row r="111" spans="1:49" x14ac:dyDescent="0.55000000000000004">
      <c r="A111" s="1" t="s">
        <v>110</v>
      </c>
      <c r="B111" s="1">
        <v>101448.3</v>
      </c>
      <c r="C111" s="1">
        <v>0.58330000000000004</v>
      </c>
      <c r="D111" s="1">
        <v>0.57020000000000004</v>
      </c>
      <c r="F111" s="1" t="s">
        <v>156</v>
      </c>
      <c r="G111" s="1" t="s">
        <v>156</v>
      </c>
      <c r="J111" s="1">
        <f t="shared" si="63"/>
        <v>7.9699999999999993E-2</v>
      </c>
      <c r="K111" s="1">
        <f t="shared" si="64"/>
        <v>5.4899999999999997E-2</v>
      </c>
      <c r="M111" s="1">
        <f t="shared" si="50"/>
        <v>6.9699999999999998E-2</v>
      </c>
      <c r="N111" s="1">
        <f t="shared" si="51"/>
        <v>4.4900000000000002E-2</v>
      </c>
      <c r="P111" s="1">
        <f t="shared" si="52"/>
        <v>-2.4799999999999999E-2</v>
      </c>
      <c r="Q111" s="2">
        <v>-3.6799999999999999E-2</v>
      </c>
      <c r="R111" s="2">
        <f t="shared" si="53"/>
        <v>-3.2800000000000003E-2</v>
      </c>
      <c r="T111" s="6">
        <f t="shared" si="54"/>
        <v>8.9099999999999999E-2</v>
      </c>
      <c r="U111" s="6">
        <f t="shared" si="55"/>
        <v>7.4999999999999997E-2</v>
      </c>
      <c r="V111" s="6">
        <f t="shared" si="56"/>
        <v>6.13E-2</v>
      </c>
      <c r="W111" s="6">
        <f t="shared" si="57"/>
        <v>4.4900000000000002E-2</v>
      </c>
      <c r="X111" s="6">
        <f t="shared" si="58"/>
        <v>2.8500000000000001E-2</v>
      </c>
      <c r="Y111" s="6">
        <f t="shared" si="59"/>
        <v>1.4800000000000001E-2</v>
      </c>
      <c r="Z111" s="6">
        <f t="shared" si="60"/>
        <v>6.9999999999999999E-4</v>
      </c>
      <c r="AI111" s="7">
        <f t="shared" si="61"/>
        <v>0.59360000000000002</v>
      </c>
      <c r="AJ111" s="7">
        <f t="shared" si="40"/>
        <v>0.57789999999999997</v>
      </c>
      <c r="AK111" s="7">
        <f t="shared" si="41"/>
        <v>0.56279999999999997</v>
      </c>
      <c r="AL111" s="7">
        <f t="shared" si="42"/>
        <v>0.54479999999999995</v>
      </c>
      <c r="AM111" s="7">
        <f t="shared" si="43"/>
        <v>0.52680000000000005</v>
      </c>
      <c r="AN111" s="7">
        <f t="shared" si="44"/>
        <v>0.51180000000000003</v>
      </c>
      <c r="AO111" s="7">
        <f t="shared" si="45"/>
        <v>0.496</v>
      </c>
      <c r="AQ111" s="1">
        <f t="shared" si="62"/>
        <v>0.99626000000000003</v>
      </c>
      <c r="AR111" s="1">
        <f t="shared" si="46"/>
        <v>0.98697999999999997</v>
      </c>
      <c r="AS111" s="1">
        <f t="shared" si="46"/>
        <v>0.96362000000000003</v>
      </c>
      <c r="AT111" s="1">
        <f t="shared" si="47"/>
        <v>0.89973000000000003</v>
      </c>
      <c r="AU111" s="1">
        <f t="shared" si="46"/>
        <v>0.77807999999999999</v>
      </c>
      <c r="AV111" s="1">
        <f t="shared" si="48"/>
        <v>0.63200000000000001</v>
      </c>
      <c r="AW111" s="1">
        <f t="shared" si="49"/>
        <v>0.45451000000000003</v>
      </c>
    </row>
    <row r="112" spans="1:49" x14ac:dyDescent="0.55000000000000004">
      <c r="A112" s="1" t="s">
        <v>111</v>
      </c>
      <c r="B112" s="1">
        <v>98636</v>
      </c>
      <c r="C112" s="1">
        <v>0.67800000000000005</v>
      </c>
      <c r="D112" s="1">
        <v>0.68630000000000002</v>
      </c>
      <c r="F112" s="1" t="s">
        <v>156</v>
      </c>
      <c r="G112" s="1" t="s">
        <v>156</v>
      </c>
      <c r="H112" s="1" t="s">
        <v>156</v>
      </c>
      <c r="J112" s="1">
        <f t="shared" si="63"/>
        <v>0.1744</v>
      </c>
      <c r="K112" s="1">
        <f t="shared" si="64"/>
        <v>0.17100000000000001</v>
      </c>
      <c r="M112" s="1">
        <f t="shared" si="50"/>
        <v>0.16439999999999999</v>
      </c>
      <c r="N112" s="1">
        <f t="shared" si="51"/>
        <v>0.161</v>
      </c>
      <c r="P112" s="1">
        <f t="shared" si="52"/>
        <v>-3.3999999999999998E-3</v>
      </c>
      <c r="Q112" s="2">
        <v>-2.0799999999999999E-2</v>
      </c>
      <c r="R112" s="2">
        <f t="shared" si="53"/>
        <v>-1.4999999999999999E-2</v>
      </c>
      <c r="T112" s="6">
        <f t="shared" si="54"/>
        <v>0.18920000000000001</v>
      </c>
      <c r="U112" s="6">
        <f t="shared" si="55"/>
        <v>0.17599999999999999</v>
      </c>
      <c r="V112" s="6">
        <f t="shared" si="56"/>
        <v>0.16850000000000001</v>
      </c>
      <c r="W112" s="6">
        <f t="shared" si="57"/>
        <v>0.161</v>
      </c>
      <c r="X112" s="6">
        <f t="shared" si="58"/>
        <v>0.1535</v>
      </c>
      <c r="Y112" s="6">
        <f t="shared" si="59"/>
        <v>0.14599999999999999</v>
      </c>
      <c r="Z112" s="6">
        <f t="shared" si="60"/>
        <v>0.1328</v>
      </c>
      <c r="AI112" s="7">
        <f t="shared" si="61"/>
        <v>0.70369999999999999</v>
      </c>
      <c r="AJ112" s="7">
        <f t="shared" si="40"/>
        <v>0.68889999999999996</v>
      </c>
      <c r="AK112" s="7">
        <f t="shared" si="41"/>
        <v>0.68</v>
      </c>
      <c r="AL112" s="7">
        <f t="shared" si="42"/>
        <v>0.67090000000000005</v>
      </c>
      <c r="AM112" s="7">
        <f t="shared" si="43"/>
        <v>0.66180000000000005</v>
      </c>
      <c r="AN112" s="7">
        <f t="shared" si="44"/>
        <v>0.65300000000000002</v>
      </c>
      <c r="AO112" s="7">
        <f t="shared" si="45"/>
        <v>0.6381</v>
      </c>
      <c r="AQ112" s="1">
        <f t="shared" si="62"/>
        <v>1</v>
      </c>
      <c r="AR112" s="1">
        <f t="shared" si="46"/>
        <v>1</v>
      </c>
      <c r="AS112" s="1">
        <f t="shared" si="46"/>
        <v>1</v>
      </c>
      <c r="AT112" s="1">
        <f t="shared" si="47"/>
        <v>1</v>
      </c>
      <c r="AU112" s="1">
        <f t="shared" si="46"/>
        <v>1</v>
      </c>
      <c r="AV112" s="1">
        <f t="shared" si="48"/>
        <v>0.99999000000000005</v>
      </c>
      <c r="AW112" s="1">
        <f t="shared" si="49"/>
        <v>0.99995999999999996</v>
      </c>
    </row>
    <row r="113" spans="1:49" x14ac:dyDescent="0.55000000000000004">
      <c r="A113" s="1" t="s">
        <v>112</v>
      </c>
      <c r="B113" s="1">
        <v>90862.6</v>
      </c>
      <c r="C113" s="1">
        <v>0.56859999999999999</v>
      </c>
      <c r="D113" s="1">
        <v>0.56859999999999999</v>
      </c>
      <c r="F113" s="1" t="s">
        <v>156</v>
      </c>
      <c r="G113" s="1" t="s">
        <v>156</v>
      </c>
      <c r="H113" s="1" t="s">
        <v>156</v>
      </c>
      <c r="J113" s="1">
        <f t="shared" si="63"/>
        <v>6.5000000000000002E-2</v>
      </c>
      <c r="K113" s="1">
        <f t="shared" si="64"/>
        <v>5.33E-2</v>
      </c>
      <c r="M113" s="1">
        <f t="shared" si="50"/>
        <v>5.5E-2</v>
      </c>
      <c r="N113" s="1">
        <f t="shared" si="51"/>
        <v>4.3299999999999998E-2</v>
      </c>
      <c r="P113" s="1">
        <f t="shared" si="52"/>
        <v>-1.17E-2</v>
      </c>
      <c r="Q113" s="2">
        <v>-1.14E-2</v>
      </c>
      <c r="R113" s="2">
        <f t="shared" si="53"/>
        <v>-1.15E-2</v>
      </c>
      <c r="T113" s="6">
        <f t="shared" si="54"/>
        <v>6.6000000000000003E-2</v>
      </c>
      <c r="U113" s="6">
        <f t="shared" si="55"/>
        <v>5.4800000000000001E-2</v>
      </c>
      <c r="V113" s="6">
        <f t="shared" si="56"/>
        <v>4.9099999999999998E-2</v>
      </c>
      <c r="W113" s="6">
        <f t="shared" si="57"/>
        <v>4.3299999999999998E-2</v>
      </c>
      <c r="X113" s="6">
        <f t="shared" si="58"/>
        <v>3.7600000000000001E-2</v>
      </c>
      <c r="Y113" s="6">
        <f t="shared" si="59"/>
        <v>3.1800000000000002E-2</v>
      </c>
      <c r="Z113" s="6">
        <f t="shared" si="60"/>
        <v>2.06E-2</v>
      </c>
      <c r="AI113" s="7">
        <f t="shared" si="61"/>
        <v>0.58050000000000002</v>
      </c>
      <c r="AJ113" s="7">
        <f t="shared" si="40"/>
        <v>0.56769999999999998</v>
      </c>
      <c r="AK113" s="7">
        <f t="shared" si="41"/>
        <v>0.56059999999999999</v>
      </c>
      <c r="AL113" s="7">
        <f t="shared" si="42"/>
        <v>0.55320000000000003</v>
      </c>
      <c r="AM113" s="7">
        <f t="shared" si="43"/>
        <v>0.54590000000000005</v>
      </c>
      <c r="AN113" s="7">
        <f t="shared" si="44"/>
        <v>0.53879999999999995</v>
      </c>
      <c r="AO113" s="7">
        <f t="shared" si="45"/>
        <v>0.52590000000000003</v>
      </c>
      <c r="AQ113" s="1">
        <f t="shared" si="62"/>
        <v>0.98928000000000005</v>
      </c>
      <c r="AR113" s="1">
        <f t="shared" si="46"/>
        <v>0.97345999999999999</v>
      </c>
      <c r="AS113" s="1">
        <f t="shared" si="46"/>
        <v>0.95831</v>
      </c>
      <c r="AT113" s="1">
        <f t="shared" si="47"/>
        <v>0.93574000000000002</v>
      </c>
      <c r="AU113" s="1">
        <f t="shared" si="46"/>
        <v>0.90513999999999994</v>
      </c>
      <c r="AV113" s="1">
        <f t="shared" si="48"/>
        <v>0.86619000000000002</v>
      </c>
      <c r="AW113" s="1">
        <f t="shared" si="49"/>
        <v>0.77034999999999998</v>
      </c>
    </row>
    <row r="114" spans="1:49" x14ac:dyDescent="0.55000000000000004">
      <c r="A114" s="1" t="s">
        <v>113</v>
      </c>
      <c r="B114" s="1">
        <v>91919</v>
      </c>
      <c r="C114" s="1">
        <v>0.64610000000000001</v>
      </c>
      <c r="D114" s="1">
        <v>0.65359999999999996</v>
      </c>
      <c r="F114" s="1" t="s">
        <v>156</v>
      </c>
      <c r="H114" s="1" t="s">
        <v>156</v>
      </c>
      <c r="J114" s="1">
        <f t="shared" si="63"/>
        <v>0.14249999999999999</v>
      </c>
      <c r="K114" s="1">
        <f t="shared" si="64"/>
        <v>0.13830000000000001</v>
      </c>
      <c r="M114" s="1">
        <f t="shared" si="50"/>
        <v>0.13250000000000001</v>
      </c>
      <c r="N114" s="1">
        <f t="shared" si="51"/>
        <v>0.13830000000000001</v>
      </c>
      <c r="P114" s="1">
        <f t="shared" si="52"/>
        <v>5.7999999999999996E-3</v>
      </c>
      <c r="Q114" s="2">
        <v>1.6999999999999999E-3</v>
      </c>
      <c r="R114" s="2">
        <f t="shared" si="53"/>
        <v>3.0999999999999999E-3</v>
      </c>
      <c r="T114" s="6">
        <f t="shared" si="54"/>
        <v>0.1321</v>
      </c>
      <c r="U114" s="6">
        <f t="shared" si="55"/>
        <v>0.13519999999999999</v>
      </c>
      <c r="V114" s="6">
        <f t="shared" si="56"/>
        <v>0.1368</v>
      </c>
      <c r="W114" s="6">
        <f t="shared" si="57"/>
        <v>0.13830000000000001</v>
      </c>
      <c r="X114" s="6">
        <f t="shared" si="58"/>
        <v>0.1399</v>
      </c>
      <c r="Y114" s="6">
        <f t="shared" si="59"/>
        <v>0.1414</v>
      </c>
      <c r="Z114" s="6">
        <f t="shared" si="60"/>
        <v>0.14449999999999999</v>
      </c>
      <c r="AI114" s="7">
        <f t="shared" si="61"/>
        <v>0.64659999999999995</v>
      </c>
      <c r="AJ114" s="7">
        <f t="shared" si="40"/>
        <v>0.64810000000000001</v>
      </c>
      <c r="AK114" s="7">
        <f t="shared" si="41"/>
        <v>0.64829999999999999</v>
      </c>
      <c r="AL114" s="7">
        <f t="shared" si="42"/>
        <v>0.6482</v>
      </c>
      <c r="AM114" s="7">
        <f t="shared" si="43"/>
        <v>0.6482</v>
      </c>
      <c r="AN114" s="7">
        <f t="shared" si="44"/>
        <v>0.64839999999999998</v>
      </c>
      <c r="AO114" s="7">
        <f t="shared" si="45"/>
        <v>0.64980000000000004</v>
      </c>
      <c r="AQ114" s="1">
        <f t="shared" si="62"/>
        <v>0.99999000000000005</v>
      </c>
      <c r="AR114" s="1">
        <f t="shared" si="46"/>
        <v>0.99999000000000005</v>
      </c>
      <c r="AS114" s="1">
        <f t="shared" si="46"/>
        <v>0.99999000000000005</v>
      </c>
      <c r="AT114" s="1">
        <f t="shared" si="47"/>
        <v>0.99999000000000005</v>
      </c>
      <c r="AU114" s="1">
        <f t="shared" si="46"/>
        <v>0.99999000000000005</v>
      </c>
      <c r="AV114" s="1">
        <f t="shared" si="48"/>
        <v>0.99999000000000005</v>
      </c>
      <c r="AW114" s="1">
        <f t="shared" si="49"/>
        <v>0.99999000000000005</v>
      </c>
    </row>
    <row r="115" spans="1:49" x14ac:dyDescent="0.55000000000000004">
      <c r="A115" s="1" t="s">
        <v>114</v>
      </c>
      <c r="B115" s="1">
        <v>100307.7</v>
      </c>
      <c r="C115" s="1">
        <v>0.61470000000000002</v>
      </c>
      <c r="D115" s="1">
        <v>0.61639999999999995</v>
      </c>
      <c r="F115" s="1" t="s">
        <v>156</v>
      </c>
      <c r="G115" s="1" t="s">
        <v>156</v>
      </c>
      <c r="H115" s="1" t="s">
        <v>156</v>
      </c>
      <c r="J115" s="1">
        <f t="shared" si="63"/>
        <v>0.1111</v>
      </c>
      <c r="K115" s="1">
        <f t="shared" si="64"/>
        <v>0.1011</v>
      </c>
      <c r="M115" s="1">
        <f t="shared" si="50"/>
        <v>0.1011</v>
      </c>
      <c r="N115" s="1">
        <f t="shared" si="51"/>
        <v>9.11E-2</v>
      </c>
      <c r="P115" s="1">
        <f t="shared" si="52"/>
        <v>-0.01</v>
      </c>
      <c r="Q115" s="2">
        <v>-2.3E-3</v>
      </c>
      <c r="R115" s="2">
        <f t="shared" si="53"/>
        <v>-4.8999999999999998E-3</v>
      </c>
      <c r="T115" s="6">
        <f t="shared" si="54"/>
        <v>0.1009</v>
      </c>
      <c r="U115" s="6">
        <f t="shared" si="55"/>
        <v>9.6000000000000002E-2</v>
      </c>
      <c r="V115" s="6">
        <f t="shared" si="56"/>
        <v>9.3600000000000003E-2</v>
      </c>
      <c r="W115" s="6">
        <f t="shared" si="57"/>
        <v>9.11E-2</v>
      </c>
      <c r="X115" s="6">
        <f t="shared" si="58"/>
        <v>8.8700000000000001E-2</v>
      </c>
      <c r="Y115" s="6">
        <f t="shared" si="59"/>
        <v>8.6199999999999999E-2</v>
      </c>
      <c r="Z115" s="6">
        <f t="shared" si="60"/>
        <v>8.1299999999999997E-2</v>
      </c>
      <c r="AI115" s="7">
        <f t="shared" si="61"/>
        <v>0.61539999999999995</v>
      </c>
      <c r="AJ115" s="7">
        <f t="shared" si="40"/>
        <v>0.6089</v>
      </c>
      <c r="AK115" s="7">
        <f t="shared" si="41"/>
        <v>0.60509999999999997</v>
      </c>
      <c r="AL115" s="7">
        <f t="shared" si="42"/>
        <v>0.60099999999999998</v>
      </c>
      <c r="AM115" s="7">
        <f t="shared" si="43"/>
        <v>0.59699999999999998</v>
      </c>
      <c r="AN115" s="7">
        <f t="shared" si="44"/>
        <v>0.59319999999999995</v>
      </c>
      <c r="AO115" s="7">
        <f t="shared" si="45"/>
        <v>0.58660000000000001</v>
      </c>
      <c r="AQ115" s="1">
        <f t="shared" si="62"/>
        <v>0.99951000000000001</v>
      </c>
      <c r="AR115" s="1">
        <f t="shared" si="46"/>
        <v>0.99907000000000001</v>
      </c>
      <c r="AS115" s="1">
        <f t="shared" si="46"/>
        <v>0.99865999999999999</v>
      </c>
      <c r="AT115" s="1">
        <f t="shared" si="47"/>
        <v>0.99804999999999999</v>
      </c>
      <c r="AU115" s="1">
        <f t="shared" si="46"/>
        <v>0.99721000000000004</v>
      </c>
      <c r="AV115" s="1">
        <f t="shared" si="48"/>
        <v>0.99612999999999996</v>
      </c>
      <c r="AW115" s="1">
        <f t="shared" si="49"/>
        <v>0.99331999999999998</v>
      </c>
    </row>
    <row r="116" spans="1:49" x14ac:dyDescent="0.55000000000000004">
      <c r="A116" s="1" t="s">
        <v>115</v>
      </c>
      <c r="B116" s="1">
        <v>90642</v>
      </c>
      <c r="C116" s="1">
        <v>0.45979999999999999</v>
      </c>
      <c r="D116" s="1">
        <v>0.48099999999999998</v>
      </c>
      <c r="F116" s="1" t="s">
        <v>155</v>
      </c>
      <c r="G116" s="1" t="s">
        <v>155</v>
      </c>
      <c r="H116" s="1" t="s">
        <v>155</v>
      </c>
      <c r="J116" s="1">
        <f t="shared" si="63"/>
        <v>-4.3799999999999999E-2</v>
      </c>
      <c r="K116" s="1">
        <f t="shared" si="64"/>
        <v>-3.4299999999999997E-2</v>
      </c>
      <c r="M116" s="1">
        <f t="shared" si="50"/>
        <v>-3.3799999999999997E-2</v>
      </c>
      <c r="N116" s="1">
        <f t="shared" si="51"/>
        <v>-2.4299999999999999E-2</v>
      </c>
      <c r="P116" s="1">
        <f t="shared" si="52"/>
        <v>9.4999999999999998E-3</v>
      </c>
      <c r="Q116" s="2">
        <v>-7.6E-3</v>
      </c>
      <c r="R116" s="2">
        <f t="shared" si="53"/>
        <v>-1.9E-3</v>
      </c>
      <c r="T116" s="6">
        <f t="shared" si="54"/>
        <v>-2.0500000000000001E-2</v>
      </c>
      <c r="U116" s="6">
        <f t="shared" si="55"/>
        <v>-2.24E-2</v>
      </c>
      <c r="V116" s="6">
        <f t="shared" si="56"/>
        <v>-2.3400000000000001E-2</v>
      </c>
      <c r="W116" s="6">
        <f t="shared" si="57"/>
        <v>-2.4299999999999999E-2</v>
      </c>
      <c r="X116" s="6">
        <f t="shared" si="58"/>
        <v>-2.53E-2</v>
      </c>
      <c r="Y116" s="6">
        <f t="shared" si="59"/>
        <v>-2.6200000000000001E-2</v>
      </c>
      <c r="Z116" s="6">
        <f t="shared" si="60"/>
        <v>-2.81E-2</v>
      </c>
      <c r="AI116" s="7">
        <f t="shared" si="61"/>
        <v>0.47399999999999998</v>
      </c>
      <c r="AJ116" s="7">
        <f t="shared" si="40"/>
        <v>0.47049999999999997</v>
      </c>
      <c r="AK116" s="7">
        <f t="shared" si="41"/>
        <v>0.46810000000000002</v>
      </c>
      <c r="AL116" s="7">
        <f t="shared" si="42"/>
        <v>0.46560000000000001</v>
      </c>
      <c r="AM116" s="7">
        <f t="shared" si="43"/>
        <v>0.46300000000000002</v>
      </c>
      <c r="AN116" s="7">
        <f t="shared" si="44"/>
        <v>0.46079999999999999</v>
      </c>
      <c r="AO116" s="7">
        <f t="shared" si="45"/>
        <v>0.4572</v>
      </c>
      <c r="AQ116" s="1">
        <f t="shared" si="62"/>
        <v>0.22878000000000001</v>
      </c>
      <c r="AR116" s="1">
        <f t="shared" si="46"/>
        <v>0.19964999999999999</v>
      </c>
      <c r="AS116" s="1">
        <f t="shared" si="46"/>
        <v>0.18103</v>
      </c>
      <c r="AT116" s="1">
        <f t="shared" si="47"/>
        <v>0.16284000000000001</v>
      </c>
      <c r="AU116" s="1">
        <f t="shared" si="46"/>
        <v>0.14521999999999999</v>
      </c>
      <c r="AV116" s="1">
        <f t="shared" si="48"/>
        <v>0.13136</v>
      </c>
      <c r="AW116" s="1">
        <f t="shared" si="49"/>
        <v>0.11069</v>
      </c>
    </row>
    <row r="117" spans="1:49" x14ac:dyDescent="0.55000000000000004">
      <c r="A117" s="1" t="s">
        <v>116</v>
      </c>
      <c r="B117" s="1">
        <v>97320</v>
      </c>
      <c r="C117" s="1">
        <v>0.66420000000000001</v>
      </c>
      <c r="D117" s="1">
        <v>0.67630000000000001</v>
      </c>
      <c r="F117" s="1" t="s">
        <v>156</v>
      </c>
      <c r="G117" s="1" t="s">
        <v>156</v>
      </c>
      <c r="H117" s="1" t="s">
        <v>156</v>
      </c>
      <c r="J117" s="1">
        <f t="shared" si="63"/>
        <v>0.16059999999999999</v>
      </c>
      <c r="K117" s="1">
        <f t="shared" si="64"/>
        <v>0.161</v>
      </c>
      <c r="M117" s="1">
        <f t="shared" si="50"/>
        <v>0.15060000000000001</v>
      </c>
      <c r="N117" s="1">
        <f t="shared" si="51"/>
        <v>0.151</v>
      </c>
      <c r="P117" s="1">
        <f t="shared" si="52"/>
        <v>4.0000000000000002E-4</v>
      </c>
      <c r="Q117" s="2">
        <v>2.5600000000000001E-2</v>
      </c>
      <c r="R117" s="2">
        <f t="shared" si="53"/>
        <v>1.72E-2</v>
      </c>
      <c r="T117" s="6">
        <f t="shared" si="54"/>
        <v>0.1198</v>
      </c>
      <c r="U117" s="6">
        <f t="shared" si="55"/>
        <v>0.1338</v>
      </c>
      <c r="V117" s="6">
        <f t="shared" si="56"/>
        <v>0.1424</v>
      </c>
      <c r="W117" s="6">
        <f t="shared" si="57"/>
        <v>0.151</v>
      </c>
      <c r="X117" s="6">
        <f t="shared" si="58"/>
        <v>0.15959999999999999</v>
      </c>
      <c r="Y117" s="6">
        <f t="shared" si="59"/>
        <v>0.16819999999999999</v>
      </c>
      <c r="Z117" s="6">
        <f t="shared" si="60"/>
        <v>0.1822</v>
      </c>
      <c r="AI117" s="7">
        <f t="shared" si="61"/>
        <v>0.63429999999999997</v>
      </c>
      <c r="AJ117" s="7">
        <f t="shared" si="40"/>
        <v>0.64670000000000005</v>
      </c>
      <c r="AK117" s="7">
        <f t="shared" si="41"/>
        <v>0.65390000000000004</v>
      </c>
      <c r="AL117" s="7">
        <f t="shared" si="42"/>
        <v>0.66090000000000004</v>
      </c>
      <c r="AM117" s="7">
        <f t="shared" si="43"/>
        <v>0.66790000000000005</v>
      </c>
      <c r="AN117" s="7">
        <f t="shared" si="44"/>
        <v>0.67520000000000002</v>
      </c>
      <c r="AO117" s="7">
        <f t="shared" si="45"/>
        <v>0.6875</v>
      </c>
      <c r="AQ117" s="1">
        <f t="shared" si="62"/>
        <v>0.99994000000000005</v>
      </c>
      <c r="AR117" s="1">
        <f t="shared" si="46"/>
        <v>0.99999000000000005</v>
      </c>
      <c r="AS117" s="1">
        <f t="shared" si="46"/>
        <v>0.99999000000000005</v>
      </c>
      <c r="AT117" s="1">
        <f t="shared" si="47"/>
        <v>1</v>
      </c>
      <c r="AU117" s="1">
        <f t="shared" si="46"/>
        <v>1</v>
      </c>
      <c r="AV117" s="1">
        <f t="shared" si="48"/>
        <v>1</v>
      </c>
      <c r="AW117" s="1">
        <f t="shared" si="49"/>
        <v>1</v>
      </c>
    </row>
    <row r="118" spans="1:49" x14ac:dyDescent="0.55000000000000004">
      <c r="A118" s="1" t="s">
        <v>117</v>
      </c>
      <c r="B118" s="1">
        <v>103067</v>
      </c>
      <c r="C118" s="1">
        <v>0.36159999999999998</v>
      </c>
      <c r="D118" s="1">
        <v>0.36170000000000002</v>
      </c>
      <c r="F118" s="1" t="s">
        <v>155</v>
      </c>
      <c r="G118" s="1" t="s">
        <v>155</v>
      </c>
      <c r="H118" s="1" t="s">
        <v>155</v>
      </c>
      <c r="J118" s="1">
        <f t="shared" si="63"/>
        <v>-0.14199999999999999</v>
      </c>
      <c r="K118" s="1">
        <f t="shared" si="64"/>
        <v>-0.15359999999999999</v>
      </c>
      <c r="M118" s="1">
        <f t="shared" si="50"/>
        <v>-0.13200000000000001</v>
      </c>
      <c r="N118" s="1">
        <f t="shared" si="51"/>
        <v>-0.14360000000000001</v>
      </c>
      <c r="P118" s="1">
        <f t="shared" si="52"/>
        <v>-1.1599999999999999E-2</v>
      </c>
      <c r="Q118" s="2">
        <v>4.0000000000000001E-3</v>
      </c>
      <c r="R118" s="2">
        <f t="shared" si="53"/>
        <v>-1.1999999999999999E-3</v>
      </c>
      <c r="T118" s="6">
        <f t="shared" si="54"/>
        <v>-0.14119999999999999</v>
      </c>
      <c r="U118" s="6">
        <f t="shared" si="55"/>
        <v>-0.1424</v>
      </c>
      <c r="V118" s="6">
        <f t="shared" si="56"/>
        <v>-0.14299999999999999</v>
      </c>
      <c r="W118" s="6">
        <f t="shared" si="57"/>
        <v>-0.14360000000000001</v>
      </c>
      <c r="X118" s="6">
        <f t="shared" si="58"/>
        <v>-0.14419999999999999</v>
      </c>
      <c r="Y118" s="6">
        <f t="shared" si="59"/>
        <v>-0.14480000000000001</v>
      </c>
      <c r="Z118" s="6">
        <f t="shared" si="60"/>
        <v>-0.14599999999999999</v>
      </c>
      <c r="AI118" s="7">
        <f t="shared" si="61"/>
        <v>0.3533</v>
      </c>
      <c r="AJ118" s="7">
        <f t="shared" si="40"/>
        <v>0.35049999999999998</v>
      </c>
      <c r="AK118" s="7">
        <f t="shared" si="41"/>
        <v>0.34849999999999998</v>
      </c>
      <c r="AL118" s="7">
        <f t="shared" si="42"/>
        <v>0.3463</v>
      </c>
      <c r="AM118" s="7">
        <f t="shared" si="43"/>
        <v>0.34410000000000002</v>
      </c>
      <c r="AN118" s="7">
        <f t="shared" si="44"/>
        <v>0.3422</v>
      </c>
      <c r="AO118" s="7">
        <f t="shared" si="45"/>
        <v>0.33929999999999999</v>
      </c>
      <c r="AQ118" s="1">
        <f t="shared" si="62"/>
        <v>1.0000000000000001E-5</v>
      </c>
      <c r="AR118" s="1">
        <f t="shared" si="46"/>
        <v>1.0000000000000001E-5</v>
      </c>
      <c r="AS118" s="1">
        <f t="shared" si="46"/>
        <v>1.0000000000000001E-5</v>
      </c>
      <c r="AT118" s="1">
        <f t="shared" si="47"/>
        <v>1.0000000000000001E-5</v>
      </c>
      <c r="AU118" s="1">
        <f t="shared" si="46"/>
        <v>0</v>
      </c>
      <c r="AV118" s="1">
        <f t="shared" si="48"/>
        <v>0</v>
      </c>
      <c r="AW118" s="1">
        <f t="shared" si="49"/>
        <v>0</v>
      </c>
    </row>
    <row r="119" spans="1:49" x14ac:dyDescent="0.55000000000000004">
      <c r="A119" s="1" t="s">
        <v>118</v>
      </c>
      <c r="B119" s="1">
        <v>95290.1</v>
      </c>
      <c r="C119" s="1">
        <v>0.72219999999999995</v>
      </c>
      <c r="D119" s="1">
        <v>0.70030000000000003</v>
      </c>
      <c r="G119" s="1" t="s">
        <v>156</v>
      </c>
      <c r="H119" s="1" t="s">
        <v>156</v>
      </c>
      <c r="J119" s="1">
        <f t="shared" si="63"/>
        <v>0.21859999999999999</v>
      </c>
      <c r="K119" s="1">
        <f t="shared" si="64"/>
        <v>0.185</v>
      </c>
      <c r="M119" s="1">
        <f t="shared" si="50"/>
        <v>0.21859999999999999</v>
      </c>
      <c r="N119" s="1">
        <f t="shared" si="51"/>
        <v>0.17499999999999999</v>
      </c>
      <c r="P119" s="1">
        <f t="shared" si="52"/>
        <v>-4.36E-2</v>
      </c>
      <c r="Q119" s="2">
        <v>-1.21E-2</v>
      </c>
      <c r="R119" s="2">
        <f t="shared" si="53"/>
        <v>-2.2599999999999999E-2</v>
      </c>
      <c r="T119" s="6">
        <f t="shared" si="54"/>
        <v>0.2122</v>
      </c>
      <c r="U119" s="6">
        <f t="shared" si="55"/>
        <v>0.1973</v>
      </c>
      <c r="V119" s="6">
        <f t="shared" si="56"/>
        <v>0.18629999999999999</v>
      </c>
      <c r="W119" s="6">
        <f t="shared" si="57"/>
        <v>0.17499999999999999</v>
      </c>
      <c r="X119" s="6">
        <f t="shared" si="58"/>
        <v>0.16370000000000001</v>
      </c>
      <c r="Y119" s="6">
        <f t="shared" si="59"/>
        <v>0.1527</v>
      </c>
      <c r="Z119" s="6">
        <f t="shared" si="60"/>
        <v>0.13780000000000001</v>
      </c>
      <c r="AI119" s="7">
        <f t="shared" si="61"/>
        <v>0.72670000000000001</v>
      </c>
      <c r="AJ119" s="7">
        <f t="shared" si="40"/>
        <v>0.71020000000000005</v>
      </c>
      <c r="AK119" s="7">
        <f t="shared" si="41"/>
        <v>0.69779999999999998</v>
      </c>
      <c r="AL119" s="7">
        <f t="shared" si="42"/>
        <v>0.68489999999999995</v>
      </c>
      <c r="AM119" s="7">
        <f t="shared" si="43"/>
        <v>0.67200000000000004</v>
      </c>
      <c r="AN119" s="7">
        <f t="shared" si="44"/>
        <v>0.65969999999999995</v>
      </c>
      <c r="AO119" s="7">
        <f t="shared" si="45"/>
        <v>0.6431</v>
      </c>
      <c r="AQ119" s="1">
        <f t="shared" si="62"/>
        <v>1</v>
      </c>
      <c r="AR119" s="1">
        <f t="shared" si="46"/>
        <v>1</v>
      </c>
      <c r="AS119" s="1">
        <f t="shared" si="46"/>
        <v>1</v>
      </c>
      <c r="AT119" s="1">
        <f t="shared" si="47"/>
        <v>1</v>
      </c>
      <c r="AU119" s="1">
        <f t="shared" si="46"/>
        <v>1</v>
      </c>
      <c r="AV119" s="1">
        <f t="shared" si="48"/>
        <v>1</v>
      </c>
      <c r="AW119" s="1">
        <f t="shared" si="49"/>
        <v>0.99997999999999998</v>
      </c>
    </row>
    <row r="120" spans="1:49" x14ac:dyDescent="0.55000000000000004">
      <c r="A120" s="1" t="s">
        <v>119</v>
      </c>
      <c r="B120" s="1">
        <v>96836</v>
      </c>
      <c r="C120" s="1">
        <v>0.6361</v>
      </c>
      <c r="D120" s="1">
        <v>0.5927</v>
      </c>
      <c r="F120" s="1" t="s">
        <v>156</v>
      </c>
      <c r="G120" s="1" t="s">
        <v>156</v>
      </c>
      <c r="H120" s="1" t="s">
        <v>156</v>
      </c>
      <c r="J120" s="1">
        <f t="shared" si="63"/>
        <v>0.13250000000000001</v>
      </c>
      <c r="K120" s="1">
        <f t="shared" si="64"/>
        <v>7.7399999999999997E-2</v>
      </c>
      <c r="M120" s="1">
        <f t="shared" si="50"/>
        <v>0.1225</v>
      </c>
      <c r="N120" s="1">
        <f t="shared" si="51"/>
        <v>6.7400000000000002E-2</v>
      </c>
      <c r="P120" s="1">
        <f t="shared" si="52"/>
        <v>-5.5100000000000003E-2</v>
      </c>
      <c r="Q120" s="2">
        <v>-6.0499999999999998E-2</v>
      </c>
      <c r="R120" s="2">
        <f t="shared" si="53"/>
        <v>-5.8700000000000002E-2</v>
      </c>
      <c r="T120" s="6">
        <f t="shared" si="54"/>
        <v>0.1167</v>
      </c>
      <c r="U120" s="6">
        <f t="shared" si="55"/>
        <v>0.10979999999999999</v>
      </c>
      <c r="V120" s="6">
        <f t="shared" si="56"/>
        <v>9.5100000000000004E-2</v>
      </c>
      <c r="W120" s="6">
        <f t="shared" si="57"/>
        <v>6.7400000000000002E-2</v>
      </c>
      <c r="X120" s="6">
        <f t="shared" si="58"/>
        <v>3.9699999999999999E-2</v>
      </c>
      <c r="Y120" s="6">
        <f t="shared" si="59"/>
        <v>2.5000000000000001E-2</v>
      </c>
      <c r="Z120" s="6">
        <f t="shared" si="60"/>
        <v>1.8100000000000002E-2</v>
      </c>
      <c r="AI120" s="7">
        <f t="shared" si="61"/>
        <v>0.63119999999999998</v>
      </c>
      <c r="AJ120" s="7">
        <f t="shared" si="40"/>
        <v>0.62270000000000003</v>
      </c>
      <c r="AK120" s="7">
        <f t="shared" si="41"/>
        <v>0.60660000000000003</v>
      </c>
      <c r="AL120" s="7">
        <f t="shared" si="42"/>
        <v>0.57730000000000004</v>
      </c>
      <c r="AM120" s="7">
        <f t="shared" si="43"/>
        <v>0.54800000000000004</v>
      </c>
      <c r="AN120" s="7">
        <f t="shared" si="44"/>
        <v>0.53200000000000003</v>
      </c>
      <c r="AO120" s="7">
        <f t="shared" si="45"/>
        <v>0.52339999999999998</v>
      </c>
      <c r="AQ120" s="1">
        <f t="shared" si="62"/>
        <v>0.99990999999999997</v>
      </c>
      <c r="AR120" s="1">
        <f t="shared" si="46"/>
        <v>0.99977000000000005</v>
      </c>
      <c r="AS120" s="1">
        <f t="shared" si="46"/>
        <v>0.99883999999999995</v>
      </c>
      <c r="AT120" s="1">
        <f t="shared" si="47"/>
        <v>0.98640000000000005</v>
      </c>
      <c r="AU120" s="1">
        <f t="shared" si="46"/>
        <v>0.91488000000000003</v>
      </c>
      <c r="AV120" s="1">
        <f t="shared" si="48"/>
        <v>0.81972</v>
      </c>
      <c r="AW120" s="1">
        <f t="shared" si="49"/>
        <v>0.74812000000000001</v>
      </c>
    </row>
    <row r="121" spans="1:49" x14ac:dyDescent="0.55000000000000004">
      <c r="A121" s="1" t="s">
        <v>120</v>
      </c>
      <c r="B121" s="1">
        <v>96272.7</v>
      </c>
      <c r="C121" s="1">
        <v>0.6542</v>
      </c>
      <c r="D121" s="1">
        <v>0.6542</v>
      </c>
      <c r="F121" s="1" t="s">
        <v>156</v>
      </c>
      <c r="G121" s="1" t="s">
        <v>156</v>
      </c>
      <c r="H121" s="1" t="s">
        <v>156</v>
      </c>
      <c r="J121" s="1">
        <f t="shared" si="63"/>
        <v>0.15060000000000001</v>
      </c>
      <c r="K121" s="1">
        <f t="shared" si="64"/>
        <v>0.1389</v>
      </c>
      <c r="M121" s="1">
        <f t="shared" si="50"/>
        <v>0.1406</v>
      </c>
      <c r="N121" s="1">
        <f t="shared" si="51"/>
        <v>0.12889999999999999</v>
      </c>
      <c r="P121" s="1">
        <f t="shared" si="52"/>
        <v>-1.17E-2</v>
      </c>
      <c r="Q121" s="2">
        <v>2.52E-2</v>
      </c>
      <c r="R121" s="2">
        <f t="shared" si="53"/>
        <v>1.29E-2</v>
      </c>
      <c r="T121" s="6">
        <f t="shared" si="54"/>
        <v>0.10390000000000001</v>
      </c>
      <c r="U121" s="6">
        <f t="shared" si="55"/>
        <v>0.11600000000000001</v>
      </c>
      <c r="V121" s="6">
        <f t="shared" si="56"/>
        <v>0.1225</v>
      </c>
      <c r="W121" s="6">
        <f t="shared" si="57"/>
        <v>0.12889999999999999</v>
      </c>
      <c r="X121" s="6">
        <f t="shared" si="58"/>
        <v>0.13539999999999999</v>
      </c>
      <c r="Y121" s="6">
        <f t="shared" si="59"/>
        <v>0.14180000000000001</v>
      </c>
      <c r="Z121" s="6">
        <f t="shared" si="60"/>
        <v>0.15390000000000001</v>
      </c>
      <c r="AI121" s="7">
        <f t="shared" si="61"/>
        <v>0.61839999999999995</v>
      </c>
      <c r="AJ121" s="7">
        <f t="shared" si="40"/>
        <v>0.62890000000000001</v>
      </c>
      <c r="AK121" s="7">
        <f t="shared" si="41"/>
        <v>0.63400000000000001</v>
      </c>
      <c r="AL121" s="7">
        <f t="shared" si="42"/>
        <v>0.63880000000000003</v>
      </c>
      <c r="AM121" s="7">
        <f t="shared" si="43"/>
        <v>0.64370000000000005</v>
      </c>
      <c r="AN121" s="7">
        <f t="shared" si="44"/>
        <v>0.64880000000000004</v>
      </c>
      <c r="AO121" s="7">
        <f t="shared" si="45"/>
        <v>0.65920000000000001</v>
      </c>
      <c r="AQ121" s="1">
        <f t="shared" si="62"/>
        <v>0.99963999999999997</v>
      </c>
      <c r="AR121" s="1">
        <f t="shared" si="46"/>
        <v>0.99987999999999999</v>
      </c>
      <c r="AS121" s="1">
        <f t="shared" si="46"/>
        <v>0.99994000000000005</v>
      </c>
      <c r="AT121" s="1">
        <f t="shared" si="47"/>
        <v>0.99995999999999996</v>
      </c>
      <c r="AU121" s="1">
        <f t="shared" si="46"/>
        <v>0.99997999999999998</v>
      </c>
      <c r="AV121" s="1">
        <f t="shared" si="48"/>
        <v>0.99999000000000005</v>
      </c>
      <c r="AW121" s="1">
        <f t="shared" si="49"/>
        <v>1</v>
      </c>
    </row>
    <row r="122" spans="1:49" x14ac:dyDescent="0.55000000000000004">
      <c r="A122" s="1" t="s">
        <v>121</v>
      </c>
      <c r="B122" s="1">
        <v>90523</v>
      </c>
      <c r="C122" s="1">
        <v>0.40989999999999999</v>
      </c>
      <c r="D122" s="1">
        <v>0.43609999999999999</v>
      </c>
      <c r="G122" s="1" t="s">
        <v>155</v>
      </c>
      <c r="H122" s="1" t="s">
        <v>155</v>
      </c>
      <c r="J122" s="1">
        <f t="shared" si="63"/>
        <v>-9.3700000000000006E-2</v>
      </c>
      <c r="K122" s="1">
        <f t="shared" si="64"/>
        <v>-7.9200000000000007E-2</v>
      </c>
      <c r="M122" s="1">
        <f t="shared" si="50"/>
        <v>-9.3700000000000006E-2</v>
      </c>
      <c r="N122" s="1">
        <f t="shared" si="51"/>
        <v>-6.9199999999999998E-2</v>
      </c>
      <c r="P122" s="1">
        <f t="shared" si="52"/>
        <v>2.4500000000000001E-2</v>
      </c>
      <c r="Q122" s="2">
        <v>2.98E-2</v>
      </c>
      <c r="R122" s="2">
        <f t="shared" si="53"/>
        <v>2.8000000000000001E-2</v>
      </c>
      <c r="T122" s="6">
        <f t="shared" si="54"/>
        <v>-0.11070000000000001</v>
      </c>
      <c r="U122" s="6">
        <f t="shared" si="55"/>
        <v>-9.5899999999999999E-2</v>
      </c>
      <c r="V122" s="6">
        <f t="shared" si="56"/>
        <v>-8.3199999999999996E-2</v>
      </c>
      <c r="W122" s="6">
        <f t="shared" si="57"/>
        <v>-6.9199999999999998E-2</v>
      </c>
      <c r="X122" s="6">
        <f t="shared" si="58"/>
        <v>-5.5199999999999999E-2</v>
      </c>
      <c r="Y122" s="6">
        <f t="shared" si="59"/>
        <v>-4.2500000000000003E-2</v>
      </c>
      <c r="Z122" s="6">
        <f t="shared" si="60"/>
        <v>-2.7699999999999999E-2</v>
      </c>
      <c r="AI122" s="7">
        <f t="shared" si="61"/>
        <v>0.38379999999999997</v>
      </c>
      <c r="AJ122" s="7">
        <f t="shared" si="40"/>
        <v>0.39700000000000002</v>
      </c>
      <c r="AK122" s="7">
        <f t="shared" si="41"/>
        <v>0.4083</v>
      </c>
      <c r="AL122" s="7">
        <f t="shared" si="42"/>
        <v>0.42070000000000002</v>
      </c>
      <c r="AM122" s="7">
        <f t="shared" si="43"/>
        <v>0.43309999999999998</v>
      </c>
      <c r="AN122" s="7">
        <f t="shared" si="44"/>
        <v>0.44450000000000001</v>
      </c>
      <c r="AO122" s="7">
        <f t="shared" si="45"/>
        <v>0.45760000000000001</v>
      </c>
      <c r="AQ122" s="1">
        <f t="shared" si="62"/>
        <v>4.4999999999999999E-4</v>
      </c>
      <c r="AR122" s="1">
        <f t="shared" si="46"/>
        <v>1.6299999999999999E-3</v>
      </c>
      <c r="AS122" s="1">
        <f t="shared" si="46"/>
        <v>4.4000000000000003E-3</v>
      </c>
      <c r="AT122" s="1">
        <f t="shared" si="47"/>
        <v>1.1730000000000001E-2</v>
      </c>
      <c r="AU122" s="1">
        <f t="shared" si="46"/>
        <v>2.7969999999999998E-2</v>
      </c>
      <c r="AV122" s="1">
        <f t="shared" si="48"/>
        <v>5.6399999999999999E-2</v>
      </c>
      <c r="AW122" s="1">
        <f t="shared" si="49"/>
        <v>0.11287</v>
      </c>
    </row>
    <row r="123" spans="1:49" x14ac:dyDescent="0.55000000000000004">
      <c r="A123" s="1" t="s">
        <v>122</v>
      </c>
      <c r="B123" s="1">
        <v>108151</v>
      </c>
      <c r="C123" s="1">
        <v>0.52290000000000003</v>
      </c>
      <c r="D123" s="1">
        <v>0.59450000000000003</v>
      </c>
      <c r="F123" s="1" t="s">
        <v>156</v>
      </c>
      <c r="G123" s="1" t="s">
        <v>156</v>
      </c>
      <c r="H123" s="1" t="s">
        <v>156</v>
      </c>
      <c r="J123" s="1">
        <f t="shared" si="63"/>
        <v>1.9300000000000001E-2</v>
      </c>
      <c r="K123" s="1">
        <f t="shared" si="64"/>
        <v>7.9200000000000007E-2</v>
      </c>
      <c r="M123" s="1">
        <f t="shared" si="50"/>
        <v>9.2999999999999992E-3</v>
      </c>
      <c r="N123" s="1">
        <f t="shared" si="51"/>
        <v>6.9199999999999998E-2</v>
      </c>
      <c r="P123" s="1">
        <f t="shared" si="52"/>
        <v>5.9900000000000002E-2</v>
      </c>
      <c r="Q123" s="2">
        <v>8.8000000000000005E-3</v>
      </c>
      <c r="R123" s="2">
        <f t="shared" si="53"/>
        <v>2.58E-2</v>
      </c>
      <c r="T123" s="6">
        <f t="shared" si="54"/>
        <v>2.92E-2</v>
      </c>
      <c r="U123" s="6">
        <f t="shared" si="55"/>
        <v>4.4200000000000003E-2</v>
      </c>
      <c r="V123" s="6">
        <f t="shared" si="56"/>
        <v>5.6300000000000003E-2</v>
      </c>
      <c r="W123" s="6">
        <f t="shared" si="57"/>
        <v>6.9199999999999998E-2</v>
      </c>
      <c r="X123" s="6">
        <f t="shared" si="58"/>
        <v>8.2100000000000006E-2</v>
      </c>
      <c r="Y123" s="6">
        <f t="shared" si="59"/>
        <v>9.4200000000000006E-2</v>
      </c>
      <c r="Z123" s="6">
        <f t="shared" si="60"/>
        <v>0.10920000000000001</v>
      </c>
      <c r="AI123" s="7">
        <f t="shared" si="61"/>
        <v>0.54369999999999996</v>
      </c>
      <c r="AJ123" s="7">
        <f t="shared" si="40"/>
        <v>0.55710000000000004</v>
      </c>
      <c r="AK123" s="7">
        <f t="shared" si="41"/>
        <v>0.56779999999999997</v>
      </c>
      <c r="AL123" s="7">
        <f t="shared" si="42"/>
        <v>0.57909999999999995</v>
      </c>
      <c r="AM123" s="7">
        <f t="shared" si="43"/>
        <v>0.59040000000000004</v>
      </c>
      <c r="AN123" s="7">
        <f t="shared" si="44"/>
        <v>0.60119999999999996</v>
      </c>
      <c r="AO123" s="7">
        <f t="shared" si="45"/>
        <v>0.61450000000000005</v>
      </c>
      <c r="AQ123" s="1">
        <f t="shared" si="62"/>
        <v>0.89409000000000005</v>
      </c>
      <c r="AR123" s="1">
        <f t="shared" si="46"/>
        <v>0.9486</v>
      </c>
      <c r="AS123" s="1">
        <f t="shared" si="46"/>
        <v>0.97363999999999995</v>
      </c>
      <c r="AT123" s="1">
        <f t="shared" si="47"/>
        <v>0.98809000000000002</v>
      </c>
      <c r="AU123" s="1">
        <f t="shared" si="46"/>
        <v>0.99509999999999998</v>
      </c>
      <c r="AV123" s="1">
        <f t="shared" si="48"/>
        <v>0.99807999999999997</v>
      </c>
      <c r="AW123" s="1">
        <f t="shared" si="49"/>
        <v>0.99946000000000002</v>
      </c>
    </row>
    <row r="124" spans="1:49" x14ac:dyDescent="0.55000000000000004">
      <c r="A124" s="1" t="s">
        <v>123</v>
      </c>
      <c r="B124" s="1">
        <v>93952</v>
      </c>
      <c r="C124" s="1">
        <v>0.65100000000000002</v>
      </c>
      <c r="D124" s="1">
        <v>0.66910000000000003</v>
      </c>
      <c r="F124" s="1" t="s">
        <v>156</v>
      </c>
      <c r="G124" s="1" t="s">
        <v>156</v>
      </c>
      <c r="H124" s="1" t="s">
        <v>156</v>
      </c>
      <c r="J124" s="1">
        <f t="shared" si="63"/>
        <v>0.1474</v>
      </c>
      <c r="K124" s="1">
        <f t="shared" si="64"/>
        <v>0.15379999999999999</v>
      </c>
      <c r="M124" s="1">
        <f t="shared" si="50"/>
        <v>0.13739999999999999</v>
      </c>
      <c r="N124" s="1">
        <f t="shared" si="51"/>
        <v>0.14380000000000001</v>
      </c>
      <c r="P124" s="1">
        <f t="shared" si="52"/>
        <v>6.4000000000000003E-3</v>
      </c>
      <c r="Q124" s="2">
        <v>2.46E-2</v>
      </c>
      <c r="R124" s="2">
        <f t="shared" si="53"/>
        <v>1.8499999999999999E-2</v>
      </c>
      <c r="T124" s="6">
        <f t="shared" si="54"/>
        <v>0.111</v>
      </c>
      <c r="U124" s="6">
        <f t="shared" si="55"/>
        <v>0.12529999999999999</v>
      </c>
      <c r="V124" s="6">
        <f t="shared" si="56"/>
        <v>0.1346</v>
      </c>
      <c r="W124" s="6">
        <f t="shared" si="57"/>
        <v>0.14380000000000001</v>
      </c>
      <c r="X124" s="6">
        <f t="shared" si="58"/>
        <v>0.15310000000000001</v>
      </c>
      <c r="Y124" s="6">
        <f t="shared" si="59"/>
        <v>0.1623</v>
      </c>
      <c r="Z124" s="6">
        <f t="shared" si="60"/>
        <v>0.17660000000000001</v>
      </c>
      <c r="AI124" s="7">
        <f t="shared" si="61"/>
        <v>0.62549999999999994</v>
      </c>
      <c r="AJ124" s="7">
        <f t="shared" si="40"/>
        <v>0.63819999999999999</v>
      </c>
      <c r="AK124" s="7">
        <f t="shared" si="41"/>
        <v>0.64610000000000001</v>
      </c>
      <c r="AL124" s="7">
        <f t="shared" si="42"/>
        <v>0.65369999999999995</v>
      </c>
      <c r="AM124" s="7">
        <f t="shared" si="43"/>
        <v>0.66139999999999999</v>
      </c>
      <c r="AN124" s="7">
        <f t="shared" si="44"/>
        <v>0.66930000000000001</v>
      </c>
      <c r="AO124" s="7">
        <f t="shared" si="45"/>
        <v>0.68189999999999995</v>
      </c>
      <c r="AQ124" s="1">
        <f t="shared" si="62"/>
        <v>0.99983</v>
      </c>
      <c r="AR124" s="1">
        <f t="shared" si="46"/>
        <v>0.99995999999999996</v>
      </c>
      <c r="AS124" s="1">
        <f t="shared" si="46"/>
        <v>0.99999000000000005</v>
      </c>
      <c r="AT124" s="1">
        <f t="shared" si="47"/>
        <v>0.99999000000000005</v>
      </c>
      <c r="AU124" s="1">
        <f t="shared" si="46"/>
        <v>1</v>
      </c>
      <c r="AV124" s="1">
        <f t="shared" si="48"/>
        <v>1</v>
      </c>
      <c r="AW124" s="1">
        <f t="shared" si="49"/>
        <v>1</v>
      </c>
    </row>
    <row r="125" spans="1:49" x14ac:dyDescent="0.55000000000000004">
      <c r="A125" s="1" t="s">
        <v>124</v>
      </c>
      <c r="B125" s="1">
        <v>84670</v>
      </c>
      <c r="C125" s="1">
        <v>0.42359999999999998</v>
      </c>
      <c r="D125" s="1">
        <v>0.46500000000000002</v>
      </c>
      <c r="F125" s="1" t="s">
        <v>155</v>
      </c>
      <c r="G125" s="1" t="s">
        <v>155</v>
      </c>
      <c r="H125" s="1" t="s">
        <v>155</v>
      </c>
      <c r="J125" s="1">
        <f t="shared" si="63"/>
        <v>-0.08</v>
      </c>
      <c r="K125" s="1">
        <f t="shared" si="64"/>
        <v>-5.0299999999999997E-2</v>
      </c>
      <c r="M125" s="1">
        <f t="shared" si="50"/>
        <v>-7.0000000000000007E-2</v>
      </c>
      <c r="N125" s="1">
        <f t="shared" si="51"/>
        <v>-4.0300000000000002E-2</v>
      </c>
      <c r="P125" s="1">
        <f t="shared" si="52"/>
        <v>2.9700000000000001E-2</v>
      </c>
      <c r="Q125" s="2">
        <v>1.47E-2</v>
      </c>
      <c r="R125" s="2">
        <f t="shared" si="53"/>
        <v>1.9699999999999999E-2</v>
      </c>
      <c r="T125" s="6">
        <f t="shared" si="54"/>
        <v>-7.4499999999999997E-2</v>
      </c>
      <c r="U125" s="6">
        <f t="shared" si="55"/>
        <v>-0.06</v>
      </c>
      <c r="V125" s="6">
        <f t="shared" si="56"/>
        <v>-5.0200000000000002E-2</v>
      </c>
      <c r="W125" s="6">
        <f t="shared" si="57"/>
        <v>-4.0300000000000002E-2</v>
      </c>
      <c r="X125" s="6">
        <f t="shared" si="58"/>
        <v>-3.0499999999999999E-2</v>
      </c>
      <c r="Y125" s="6">
        <f t="shared" si="59"/>
        <v>-2.06E-2</v>
      </c>
      <c r="Z125" s="6">
        <f t="shared" si="60"/>
        <v>-6.1000000000000004E-3</v>
      </c>
      <c r="AI125" s="7">
        <f t="shared" si="61"/>
        <v>0.42</v>
      </c>
      <c r="AJ125" s="7">
        <f t="shared" si="40"/>
        <v>0.43290000000000001</v>
      </c>
      <c r="AK125" s="7">
        <f t="shared" si="41"/>
        <v>0.44130000000000003</v>
      </c>
      <c r="AL125" s="7">
        <f t="shared" si="42"/>
        <v>0.4496</v>
      </c>
      <c r="AM125" s="7">
        <f t="shared" si="43"/>
        <v>0.45779999999999998</v>
      </c>
      <c r="AN125" s="7">
        <f t="shared" si="44"/>
        <v>0.46639999999999998</v>
      </c>
      <c r="AO125" s="7">
        <f t="shared" si="45"/>
        <v>0.47920000000000001</v>
      </c>
      <c r="AQ125" s="1">
        <f t="shared" si="62"/>
        <v>1.1140000000000001E-2</v>
      </c>
      <c r="AR125" s="1">
        <f t="shared" si="46"/>
        <v>2.7609999999999999E-2</v>
      </c>
      <c r="AS125" s="1">
        <f t="shared" si="46"/>
        <v>4.6760000000000003E-2</v>
      </c>
      <c r="AT125" s="1">
        <f t="shared" si="47"/>
        <v>7.4929999999999997E-2</v>
      </c>
      <c r="AU125" s="1">
        <f t="shared" si="46"/>
        <v>0.11396000000000001</v>
      </c>
      <c r="AV125" s="1">
        <f t="shared" si="48"/>
        <v>0.16853000000000001</v>
      </c>
      <c r="AW125" s="1">
        <f t="shared" si="49"/>
        <v>0.27616000000000002</v>
      </c>
    </row>
    <row r="126" spans="1:49" x14ac:dyDescent="0.55000000000000004">
      <c r="A126" s="1" t="s">
        <v>125</v>
      </c>
      <c r="B126" s="1">
        <v>107819</v>
      </c>
      <c r="C126" s="1">
        <v>0.3926</v>
      </c>
      <c r="D126" s="1">
        <v>0.4496</v>
      </c>
      <c r="G126" s="1" t="s">
        <v>155</v>
      </c>
      <c r="H126" s="1" t="s">
        <v>155</v>
      </c>
      <c r="J126" s="1">
        <f t="shared" si="63"/>
        <v>-0.111</v>
      </c>
      <c r="K126" s="1">
        <f t="shared" si="64"/>
        <v>-6.5699999999999995E-2</v>
      </c>
      <c r="M126" s="1">
        <f t="shared" si="50"/>
        <v>-0.111</v>
      </c>
      <c r="N126" s="1">
        <f t="shared" si="51"/>
        <v>-5.57E-2</v>
      </c>
      <c r="P126" s="1">
        <f t="shared" si="52"/>
        <v>5.5300000000000002E-2</v>
      </c>
      <c r="Q126" s="2">
        <v>6.0100000000000001E-2</v>
      </c>
      <c r="R126" s="2">
        <f t="shared" si="53"/>
        <v>5.8500000000000003E-2</v>
      </c>
      <c r="T126" s="6">
        <f t="shared" si="54"/>
        <v>-0.105</v>
      </c>
      <c r="U126" s="6">
        <f t="shared" si="55"/>
        <v>-9.8000000000000004E-2</v>
      </c>
      <c r="V126" s="6">
        <f t="shared" si="56"/>
        <v>-8.3299999999999999E-2</v>
      </c>
      <c r="W126" s="6">
        <f t="shared" si="57"/>
        <v>-5.57E-2</v>
      </c>
      <c r="X126" s="6">
        <f t="shared" si="58"/>
        <v>-2.81E-2</v>
      </c>
      <c r="Y126" s="6">
        <f t="shared" si="59"/>
        <v>-1.34E-2</v>
      </c>
      <c r="Z126" s="6">
        <f t="shared" si="60"/>
        <v>-6.4000000000000003E-3</v>
      </c>
      <c r="AI126" s="7">
        <f t="shared" si="61"/>
        <v>0.38950000000000001</v>
      </c>
      <c r="AJ126" s="7">
        <f t="shared" si="40"/>
        <v>0.39489999999999997</v>
      </c>
      <c r="AK126" s="7">
        <f t="shared" si="41"/>
        <v>0.40820000000000001</v>
      </c>
      <c r="AL126" s="7">
        <f t="shared" si="42"/>
        <v>0.43419999999999997</v>
      </c>
      <c r="AM126" s="7">
        <f t="shared" si="43"/>
        <v>0.4602</v>
      </c>
      <c r="AN126" s="7">
        <f t="shared" si="44"/>
        <v>0.47360000000000002</v>
      </c>
      <c r="AO126" s="7">
        <f t="shared" si="45"/>
        <v>0.47889999999999999</v>
      </c>
      <c r="AQ126" s="1">
        <f t="shared" si="62"/>
        <v>8.0000000000000004E-4</v>
      </c>
      <c r="AR126" s="1">
        <f t="shared" si="46"/>
        <v>1.34E-3</v>
      </c>
      <c r="AS126" s="1">
        <f t="shared" si="46"/>
        <v>4.3600000000000002E-3</v>
      </c>
      <c r="AT126" s="1">
        <f t="shared" si="47"/>
        <v>3.005E-2</v>
      </c>
      <c r="AU126" s="1">
        <f t="shared" si="46"/>
        <v>0.12773999999999999</v>
      </c>
      <c r="AV126" s="1">
        <f t="shared" si="48"/>
        <v>0.22534000000000001</v>
      </c>
      <c r="AW126" s="1">
        <f t="shared" si="49"/>
        <v>0.27329999999999999</v>
      </c>
    </row>
    <row r="127" spans="1:49" x14ac:dyDescent="0.55000000000000004">
      <c r="A127" s="1" t="s">
        <v>126</v>
      </c>
      <c r="B127" s="1">
        <v>86562.3</v>
      </c>
      <c r="C127" s="1">
        <v>0.52810000000000001</v>
      </c>
      <c r="D127" s="1">
        <v>0.55220000000000002</v>
      </c>
      <c r="F127" s="1" t="s">
        <v>156</v>
      </c>
      <c r="G127" s="1" t="s">
        <v>156</v>
      </c>
      <c r="H127" s="1" t="s">
        <v>156</v>
      </c>
      <c r="J127" s="1">
        <f t="shared" si="63"/>
        <v>2.4500000000000001E-2</v>
      </c>
      <c r="K127" s="1">
        <f t="shared" si="64"/>
        <v>3.6900000000000002E-2</v>
      </c>
      <c r="M127" s="1">
        <f t="shared" si="50"/>
        <v>1.4500000000000001E-2</v>
      </c>
      <c r="N127" s="1">
        <f t="shared" si="51"/>
        <v>2.69E-2</v>
      </c>
      <c r="P127" s="1">
        <f t="shared" si="52"/>
        <v>1.24E-2</v>
      </c>
      <c r="Q127" s="2">
        <v>3.1099999999999999E-2</v>
      </c>
      <c r="R127" s="2">
        <f t="shared" si="53"/>
        <v>2.4899999999999999E-2</v>
      </c>
      <c r="T127" s="6">
        <f t="shared" si="54"/>
        <v>-1.23E-2</v>
      </c>
      <c r="U127" s="6">
        <f t="shared" si="55"/>
        <v>2.7000000000000001E-3</v>
      </c>
      <c r="V127" s="6">
        <f t="shared" si="56"/>
        <v>1.4500000000000001E-2</v>
      </c>
      <c r="W127" s="6">
        <f t="shared" si="57"/>
        <v>2.69E-2</v>
      </c>
      <c r="X127" s="6">
        <f t="shared" si="58"/>
        <v>3.9399999999999998E-2</v>
      </c>
      <c r="Y127" s="6">
        <f t="shared" si="59"/>
        <v>5.11E-2</v>
      </c>
      <c r="Z127" s="6">
        <f t="shared" si="60"/>
        <v>6.6100000000000006E-2</v>
      </c>
      <c r="AI127" s="7">
        <f t="shared" si="61"/>
        <v>0.50219999999999998</v>
      </c>
      <c r="AJ127" s="7">
        <f t="shared" si="40"/>
        <v>0.51559999999999995</v>
      </c>
      <c r="AK127" s="7">
        <f t="shared" si="41"/>
        <v>0.52600000000000002</v>
      </c>
      <c r="AL127" s="7">
        <f t="shared" si="42"/>
        <v>0.53680000000000005</v>
      </c>
      <c r="AM127" s="7">
        <f t="shared" si="43"/>
        <v>0.54769999999999996</v>
      </c>
      <c r="AN127" s="7">
        <f t="shared" si="44"/>
        <v>0.55810000000000004</v>
      </c>
      <c r="AO127" s="7">
        <f t="shared" si="45"/>
        <v>0.57140000000000002</v>
      </c>
      <c r="AQ127" s="1">
        <f t="shared" si="62"/>
        <v>0.52505999999999997</v>
      </c>
      <c r="AR127" s="1">
        <f t="shared" si="46"/>
        <v>0.67210000000000003</v>
      </c>
      <c r="AS127" s="1">
        <f t="shared" si="46"/>
        <v>0.77122000000000002</v>
      </c>
      <c r="AT127" s="1">
        <f t="shared" si="47"/>
        <v>0.85346999999999995</v>
      </c>
      <c r="AU127" s="1">
        <f t="shared" si="46"/>
        <v>0.91354000000000002</v>
      </c>
      <c r="AV127" s="1">
        <f t="shared" si="48"/>
        <v>0.95154000000000005</v>
      </c>
      <c r="AW127" s="1">
        <f t="shared" si="49"/>
        <v>0.97931999999999997</v>
      </c>
    </row>
    <row r="128" spans="1:49" x14ac:dyDescent="0.55000000000000004">
      <c r="A128" s="1" t="s">
        <v>127</v>
      </c>
      <c r="B128" s="1">
        <v>97521.3</v>
      </c>
      <c r="C128" s="1">
        <v>0.48620000000000002</v>
      </c>
      <c r="D128" s="1">
        <v>0.46760000000000002</v>
      </c>
      <c r="G128" s="1" t="s">
        <v>155</v>
      </c>
      <c r="H128" s="1" t="s">
        <v>155</v>
      </c>
      <c r="J128" s="1">
        <f t="shared" si="63"/>
        <v>-1.7399999999999999E-2</v>
      </c>
      <c r="K128" s="1">
        <f t="shared" si="64"/>
        <v>-4.7699999999999999E-2</v>
      </c>
      <c r="M128" s="1">
        <f t="shared" si="50"/>
        <v>-1.7399999999999999E-2</v>
      </c>
      <c r="N128" s="1">
        <f t="shared" si="51"/>
        <v>-3.7699999999999997E-2</v>
      </c>
      <c r="P128" s="1">
        <f t="shared" si="52"/>
        <v>-2.0299999999999999E-2</v>
      </c>
      <c r="Q128" s="2">
        <v>-1.35E-2</v>
      </c>
      <c r="R128" s="2">
        <f t="shared" si="53"/>
        <v>-1.5800000000000002E-2</v>
      </c>
      <c r="T128" s="6">
        <f t="shared" si="54"/>
        <v>-8.3999999999999995E-3</v>
      </c>
      <c r="U128" s="6">
        <f t="shared" si="55"/>
        <v>-2.1899999999999999E-2</v>
      </c>
      <c r="V128" s="6">
        <f t="shared" si="56"/>
        <v>-2.98E-2</v>
      </c>
      <c r="W128" s="6">
        <f t="shared" si="57"/>
        <v>-3.7699999999999997E-2</v>
      </c>
      <c r="X128" s="6">
        <f t="shared" si="58"/>
        <v>-4.5600000000000002E-2</v>
      </c>
      <c r="Y128" s="6">
        <f t="shared" si="59"/>
        <v>-5.3499999999999999E-2</v>
      </c>
      <c r="Z128" s="6">
        <f t="shared" si="60"/>
        <v>-6.7000000000000004E-2</v>
      </c>
      <c r="AI128" s="7">
        <f t="shared" si="61"/>
        <v>0.48609999999999998</v>
      </c>
      <c r="AJ128" s="7">
        <f t="shared" si="40"/>
        <v>0.47099999999999997</v>
      </c>
      <c r="AK128" s="7">
        <f t="shared" si="41"/>
        <v>0.4617</v>
      </c>
      <c r="AL128" s="7">
        <f t="shared" si="42"/>
        <v>0.45219999999999999</v>
      </c>
      <c r="AM128" s="7">
        <f t="shared" si="43"/>
        <v>0.44269999999999998</v>
      </c>
      <c r="AN128" s="7">
        <f t="shared" si="44"/>
        <v>0.4335</v>
      </c>
      <c r="AO128" s="7">
        <f t="shared" si="45"/>
        <v>0.41830000000000001</v>
      </c>
      <c r="AQ128" s="1">
        <f t="shared" si="62"/>
        <v>0.34562999999999999</v>
      </c>
      <c r="AR128" s="1">
        <f t="shared" si="46"/>
        <v>0.20366999999999999</v>
      </c>
      <c r="AS128" s="1">
        <f t="shared" si="46"/>
        <v>0.13691</v>
      </c>
      <c r="AT128" s="1">
        <f t="shared" si="47"/>
        <v>8.6010000000000003E-2</v>
      </c>
      <c r="AU128" s="1">
        <f t="shared" si="46"/>
        <v>5.0799999999999998E-2</v>
      </c>
      <c r="AV128" s="1">
        <f t="shared" si="48"/>
        <v>2.8719999999999999E-2</v>
      </c>
      <c r="AW128" s="1">
        <f t="shared" si="49"/>
        <v>9.7900000000000001E-3</v>
      </c>
    </row>
    <row r="129" spans="1:49" x14ac:dyDescent="0.55000000000000004">
      <c r="A129" s="1" t="s">
        <v>128</v>
      </c>
      <c r="B129" s="1">
        <v>101597</v>
      </c>
      <c r="C129" s="1">
        <v>0.51649999999999996</v>
      </c>
      <c r="D129" s="1">
        <v>0.58399999999999996</v>
      </c>
      <c r="F129" s="1" t="s">
        <v>156</v>
      </c>
      <c r="G129" s="1" t="s">
        <v>156</v>
      </c>
      <c r="H129" s="1" t="s">
        <v>156</v>
      </c>
      <c r="J129" s="1">
        <f t="shared" si="63"/>
        <v>1.29E-2</v>
      </c>
      <c r="K129" s="1">
        <f t="shared" si="64"/>
        <v>6.8699999999999997E-2</v>
      </c>
      <c r="M129" s="1">
        <f t="shared" si="50"/>
        <v>2.8999999999999998E-3</v>
      </c>
      <c r="N129" s="1">
        <f t="shared" si="51"/>
        <v>5.8700000000000002E-2</v>
      </c>
      <c r="P129" s="1">
        <f t="shared" si="52"/>
        <v>5.5800000000000002E-2</v>
      </c>
      <c r="Q129" s="2">
        <v>4.0099999999999997E-2</v>
      </c>
      <c r="R129" s="2">
        <f t="shared" si="53"/>
        <v>4.53E-2</v>
      </c>
      <c r="T129" s="6">
        <f t="shared" si="54"/>
        <v>1.0800000000000001E-2</v>
      </c>
      <c r="U129" s="6">
        <f t="shared" si="55"/>
        <v>2.1399999999999999E-2</v>
      </c>
      <c r="V129" s="6">
        <f t="shared" si="56"/>
        <v>3.6299999999999999E-2</v>
      </c>
      <c r="W129" s="6">
        <f t="shared" si="57"/>
        <v>5.8700000000000002E-2</v>
      </c>
      <c r="X129" s="6">
        <f t="shared" si="58"/>
        <v>8.1100000000000005E-2</v>
      </c>
      <c r="Y129" s="6">
        <f t="shared" si="59"/>
        <v>9.6000000000000002E-2</v>
      </c>
      <c r="Z129" s="6">
        <f t="shared" si="60"/>
        <v>0.1066</v>
      </c>
      <c r="AI129" s="7">
        <f t="shared" si="61"/>
        <v>0.52529999999999999</v>
      </c>
      <c r="AJ129" s="7">
        <f t="shared" si="40"/>
        <v>0.5343</v>
      </c>
      <c r="AK129" s="7">
        <f t="shared" si="41"/>
        <v>0.54779999999999995</v>
      </c>
      <c r="AL129" s="7">
        <f t="shared" si="42"/>
        <v>0.56859999999999999</v>
      </c>
      <c r="AM129" s="7">
        <f t="shared" si="43"/>
        <v>0.58940000000000003</v>
      </c>
      <c r="AN129" s="7">
        <f t="shared" si="44"/>
        <v>0.60299999999999998</v>
      </c>
      <c r="AO129" s="7">
        <f t="shared" si="45"/>
        <v>0.6119</v>
      </c>
      <c r="AQ129" s="1">
        <f t="shared" si="62"/>
        <v>0.76512000000000002</v>
      </c>
      <c r="AR129" s="1">
        <f t="shared" si="46"/>
        <v>0.83645999999999998</v>
      </c>
      <c r="AS129" s="1">
        <f t="shared" si="46"/>
        <v>0.91398999999999997</v>
      </c>
      <c r="AT129" s="1">
        <f t="shared" si="47"/>
        <v>0.97499999999999998</v>
      </c>
      <c r="AU129" s="1">
        <f t="shared" si="46"/>
        <v>0.99468000000000001</v>
      </c>
      <c r="AV129" s="1">
        <f t="shared" si="48"/>
        <v>0.99836999999999998</v>
      </c>
      <c r="AW129" s="1">
        <f t="shared" si="49"/>
        <v>0.99931000000000003</v>
      </c>
    </row>
    <row r="130" spans="1:49" x14ac:dyDescent="0.55000000000000004">
      <c r="A130" s="1" t="s">
        <v>129</v>
      </c>
      <c r="B130" s="1">
        <v>84864</v>
      </c>
      <c r="C130" s="1">
        <v>0.38700000000000001</v>
      </c>
      <c r="D130" s="1">
        <v>0.43559999999999999</v>
      </c>
      <c r="F130" s="1" t="s">
        <v>155</v>
      </c>
      <c r="G130" s="1" t="s">
        <v>155</v>
      </c>
      <c r="H130" s="1" t="s">
        <v>155</v>
      </c>
      <c r="J130" s="1">
        <f t="shared" ref="J130:J152" si="65">ROUND(C130-C$154,4)</f>
        <v>-0.1166</v>
      </c>
      <c r="K130" s="1">
        <f t="shared" ref="K130:K152" si="66">ROUND(D130-D$154,4)</f>
        <v>-7.9699999999999993E-2</v>
      </c>
      <c r="M130" s="1">
        <f t="shared" si="50"/>
        <v>-0.1066</v>
      </c>
      <c r="N130" s="1">
        <f t="shared" si="51"/>
        <v>-6.9699999999999998E-2</v>
      </c>
      <c r="P130" s="1">
        <f t="shared" si="52"/>
        <v>3.6900000000000002E-2</v>
      </c>
      <c r="Q130" s="2">
        <v>4.9099999999999998E-2</v>
      </c>
      <c r="R130" s="2">
        <f t="shared" si="53"/>
        <v>4.4999999999999998E-2</v>
      </c>
      <c r="T130" s="6">
        <f t="shared" si="54"/>
        <v>-0.1176</v>
      </c>
      <c r="U130" s="6">
        <f t="shared" si="55"/>
        <v>-0.10680000000000001</v>
      </c>
      <c r="V130" s="6">
        <f t="shared" si="56"/>
        <v>-9.1899999999999996E-2</v>
      </c>
      <c r="W130" s="6">
        <f t="shared" si="57"/>
        <v>-6.9699999999999998E-2</v>
      </c>
      <c r="X130" s="6">
        <f t="shared" si="58"/>
        <v>-4.7500000000000001E-2</v>
      </c>
      <c r="Y130" s="6">
        <f t="shared" si="59"/>
        <v>-3.2599999999999997E-2</v>
      </c>
      <c r="Z130" s="6">
        <f t="shared" si="60"/>
        <v>-2.18E-2</v>
      </c>
      <c r="AI130" s="7">
        <f t="shared" si="61"/>
        <v>0.37690000000000001</v>
      </c>
      <c r="AJ130" s="7">
        <f t="shared" ref="AJ130:AJ152" si="67">ROUND($AE$2+U130+IF($H130="ALP",-0.01,IF($H130="LNC",0.01,0))-(U$154+0.0003),4)</f>
        <v>0.3861</v>
      </c>
      <c r="AK130" s="7">
        <f t="shared" ref="AK130:AK152" si="68">ROUND($AE$2+V130+IF($H130="ALP",-0.01,IF($H130="LNC",0.01,0))-(V$154+0.0003),4)</f>
        <v>0.39960000000000001</v>
      </c>
      <c r="AL130" s="7">
        <f t="shared" ref="AL130:AL152" si="69">ROUND($AE$2+W130+IF($H130="ALP",-0.01,IF($H130="LNC",0.01,0))-(W$154+0.0003),4)</f>
        <v>0.42020000000000002</v>
      </c>
      <c r="AM130" s="7">
        <f t="shared" ref="AM130:AM152" si="70">ROUND($AE$2+X130+IF($H130="ALP",-0.01,IF($H130="LNC",0.01,0))-(X$154+0.0003),4)</f>
        <v>0.44080000000000003</v>
      </c>
      <c r="AN130" s="7">
        <f t="shared" ref="AN130:AN152" si="71">ROUND($AE$2+Y130+IF($H130="ALP",-0.01,IF($H130="LNC",0.01,0))-(Y$154+0.0003),4)</f>
        <v>0.45440000000000003</v>
      </c>
      <c r="AO130" s="7">
        <f t="shared" ref="AO130:AO152" si="72">ROUND($AE$2+Z130+IF($H130="ALP",-0.01,IF($H130="LNC",0.01,0))-(Z$154+0.0003),4)</f>
        <v>0.46350000000000002</v>
      </c>
      <c r="AQ130" s="1">
        <f t="shared" si="62"/>
        <v>2.2000000000000001E-4</v>
      </c>
      <c r="AR130" s="1">
        <f t="shared" ref="AR130:AU152" si="73">ROUND(_xlfn.NORM.DIST(AJ130,0.5,0.035,TRUE),5)</f>
        <v>5.6999999999999998E-4</v>
      </c>
      <c r="AS130" s="1">
        <f t="shared" si="73"/>
        <v>2.0600000000000002E-3</v>
      </c>
      <c r="AT130" s="1">
        <f t="shared" ref="AT130:AT152" si="74">ROUND(_xlfn.NORM.DIST(AL130,0.5,0.035,TRUE),5)</f>
        <v>1.1299999999999999E-2</v>
      </c>
      <c r="AU130" s="1">
        <f t="shared" si="73"/>
        <v>4.5379999999999997E-2</v>
      </c>
      <c r="AV130" s="1">
        <f t="shared" ref="AV130:AV152" si="75">ROUND(_xlfn.NORM.DIST(AN130,0.5,0.035,TRUE),5)</f>
        <v>9.6310000000000007E-2</v>
      </c>
      <c r="AW130" s="1">
        <f t="shared" ref="AW130:AW152" si="76">ROUND(_xlfn.NORM.DIST(AO130,0.5,0.035,TRUE),5)</f>
        <v>0.14851</v>
      </c>
    </row>
    <row r="131" spans="1:49" x14ac:dyDescent="0.55000000000000004">
      <c r="A131" s="1" t="s">
        <v>130</v>
      </c>
      <c r="B131" s="1">
        <v>93728</v>
      </c>
      <c r="C131" s="1">
        <v>0.54630000000000001</v>
      </c>
      <c r="D131" s="1">
        <v>0.53180000000000005</v>
      </c>
      <c r="F131" s="1" t="s">
        <v>156</v>
      </c>
      <c r="H131" s="1" t="s">
        <v>156</v>
      </c>
      <c r="J131" s="1">
        <f t="shared" si="65"/>
        <v>4.2700000000000002E-2</v>
      </c>
      <c r="K131" s="1">
        <f t="shared" si="66"/>
        <v>1.6500000000000001E-2</v>
      </c>
      <c r="M131" s="1">
        <f t="shared" ref="M131:M152" si="77">ROUND(J131+IF(F131="ALP",0.01,IF(F131="LNC",-0.01,0)),4)</f>
        <v>3.27E-2</v>
      </c>
      <c r="N131" s="1">
        <f t="shared" ref="N131:N152" si="78">ROUND(K131+IF(G131="ALP",0.01,IF(G131="LNC",-0.01,0)),4)</f>
        <v>1.6500000000000001E-2</v>
      </c>
      <c r="P131" s="1">
        <f t="shared" ref="P131:P152" si="79">ROUND(N131-M131,4)</f>
        <v>-1.6199999999999999E-2</v>
      </c>
      <c r="Q131" s="2">
        <v>-2.53E-2</v>
      </c>
      <c r="R131" s="2">
        <f t="shared" ref="R131:R152" si="80">ROUND((2*Q131+P131)/3,4)</f>
        <v>-2.23E-2</v>
      </c>
      <c r="T131" s="6">
        <f t="shared" ref="T131:T152" si="81">IF($R131=0,ROUND($N131,4),ROUND($N131-(IF($AE$3,MIN(ABS(2*$R131),0.1/(1+EXP(-42.5*(ABS(2*$R131))))-0.05),ABS(2*$R131))*$R131/ABS($R131)),4))</f>
        <v>5.3400000000000003E-2</v>
      </c>
      <c r="U131" s="6">
        <f t="shared" ref="U131:U152" si="82">IF($R131=0,ROUND($N131,4),ROUND($N131-(IF($AE$3,MIN(ABS($R131),0.1/(1+EXP(-42.5*(ABS($R131))))-0.05),ABS($R131))*$R131/ABS($R131)),4))</f>
        <v>3.8600000000000002E-2</v>
      </c>
      <c r="V131" s="6">
        <f t="shared" ref="V131:V152" si="83">IF($R131=0,ROUND($N131,4),ROUND($N131-(IF($AE$3,MIN(ABS($R131/2),0.1/(1+EXP(-42.5*(ABS($R131/2))))-0.05),ABS($R131/2))*$R131/ABS($R131)),4))</f>
        <v>2.7699999999999999E-2</v>
      </c>
      <c r="W131" s="6">
        <f t="shared" ref="W131:W152" si="84">ROUND($N131,4)</f>
        <v>1.6500000000000001E-2</v>
      </c>
      <c r="X131" s="6">
        <f t="shared" ref="X131:X152" si="85">IF($R131=0,ROUND($N131,4),ROUND($N131+(IF($AE$3,MIN(ABS($R131/2),0.1/(1+EXP(-42.5*(ABS($R131/2))))-0.05),ABS($R131/2))*$R131/ABS($R131)),4))</f>
        <v>5.4000000000000003E-3</v>
      </c>
      <c r="Y131" s="6">
        <f t="shared" ref="Y131:Y152" si="86">IF($R131=0,ROUND($N131,4),ROUND($N131+(IF($AE$3,MIN(ABS($R131),0.1/(1+EXP(-42.5*(ABS($R131))))-0.05),ABS($R131))*$R131/ABS($R131)),4))</f>
        <v>-5.5999999999999999E-3</v>
      </c>
      <c r="Z131" s="6">
        <f t="shared" ref="Z131:Z152" si="87">IF($R131=0,ROUND($N131,4),ROUND($N131+(IF($AE$3,MIN(ABS(2*$R131),0.1/(1+EXP(-42.5*(ABS(2*$R131))))-0.05),ABS(2*$R131))*$R131/ABS($R131)),4))</f>
        <v>-2.0400000000000001E-2</v>
      </c>
      <c r="AI131" s="7">
        <f t="shared" ref="AI131:AI152" si="88">ROUND($AE$2+T131+IF($H131="ALP",-0.01,IF($H131="LNC",0.01,0))-(T$154+0.0003),4)</f>
        <v>0.56789999999999996</v>
      </c>
      <c r="AJ131" s="7">
        <f t="shared" si="67"/>
        <v>0.55149999999999999</v>
      </c>
      <c r="AK131" s="7">
        <f t="shared" si="68"/>
        <v>0.53920000000000001</v>
      </c>
      <c r="AL131" s="7">
        <f t="shared" si="69"/>
        <v>0.52639999999999998</v>
      </c>
      <c r="AM131" s="7">
        <f t="shared" si="70"/>
        <v>0.51370000000000005</v>
      </c>
      <c r="AN131" s="7">
        <f t="shared" si="71"/>
        <v>0.50139999999999996</v>
      </c>
      <c r="AO131" s="7">
        <f t="shared" si="72"/>
        <v>0.4849</v>
      </c>
      <c r="AQ131" s="1">
        <f t="shared" ref="AQ131:AQ152" si="89">ROUND(_xlfn.NORM.DIST(AI131,0.5,0.035,TRUE),5)</f>
        <v>0.97380999999999995</v>
      </c>
      <c r="AR131" s="1">
        <f t="shared" si="73"/>
        <v>0.92940999999999996</v>
      </c>
      <c r="AS131" s="1">
        <f t="shared" si="73"/>
        <v>0.86863999999999997</v>
      </c>
      <c r="AT131" s="1">
        <f t="shared" si="74"/>
        <v>0.77466000000000002</v>
      </c>
      <c r="AU131" s="1">
        <f t="shared" si="73"/>
        <v>0.65225999999999995</v>
      </c>
      <c r="AV131" s="1">
        <f t="shared" si="75"/>
        <v>0.51595000000000002</v>
      </c>
      <c r="AW131" s="1">
        <f t="shared" si="76"/>
        <v>0.33307999999999999</v>
      </c>
    </row>
    <row r="132" spans="1:49" x14ac:dyDescent="0.55000000000000004">
      <c r="A132" s="1" t="s">
        <v>131</v>
      </c>
      <c r="B132" s="1">
        <v>100320</v>
      </c>
      <c r="C132" s="1">
        <v>0.46060000000000001</v>
      </c>
      <c r="D132" s="1">
        <v>0.4592</v>
      </c>
      <c r="F132" s="1" t="s">
        <v>155</v>
      </c>
      <c r="G132" s="1" t="s">
        <v>155</v>
      </c>
      <c r="H132" s="1" t="s">
        <v>155</v>
      </c>
      <c r="J132" s="1">
        <f t="shared" si="65"/>
        <v>-4.2999999999999997E-2</v>
      </c>
      <c r="K132" s="1">
        <f t="shared" si="66"/>
        <v>-5.6099999999999997E-2</v>
      </c>
      <c r="M132" s="1">
        <f t="shared" si="77"/>
        <v>-3.3000000000000002E-2</v>
      </c>
      <c r="N132" s="1">
        <f t="shared" si="78"/>
        <v>-4.6100000000000002E-2</v>
      </c>
      <c r="P132" s="1">
        <f t="shared" si="79"/>
        <v>-1.3100000000000001E-2</v>
      </c>
      <c r="Q132" s="2">
        <v>-1.83E-2</v>
      </c>
      <c r="R132" s="2">
        <f t="shared" si="80"/>
        <v>-1.66E-2</v>
      </c>
      <c r="T132" s="6">
        <f t="shared" si="81"/>
        <v>-1.5699999999999999E-2</v>
      </c>
      <c r="U132" s="6">
        <f t="shared" si="82"/>
        <v>-2.9499999999999998E-2</v>
      </c>
      <c r="V132" s="6">
        <f t="shared" si="83"/>
        <v>-3.78E-2</v>
      </c>
      <c r="W132" s="6">
        <f t="shared" si="84"/>
        <v>-4.6100000000000002E-2</v>
      </c>
      <c r="X132" s="6">
        <f t="shared" si="85"/>
        <v>-5.4399999999999997E-2</v>
      </c>
      <c r="Y132" s="6">
        <f t="shared" si="86"/>
        <v>-6.2700000000000006E-2</v>
      </c>
      <c r="Z132" s="6">
        <f t="shared" si="87"/>
        <v>-7.6499999999999999E-2</v>
      </c>
      <c r="AI132" s="7">
        <f t="shared" si="88"/>
        <v>0.4788</v>
      </c>
      <c r="AJ132" s="7">
        <f t="shared" si="67"/>
        <v>0.46339999999999998</v>
      </c>
      <c r="AK132" s="7">
        <f t="shared" si="68"/>
        <v>0.45369999999999999</v>
      </c>
      <c r="AL132" s="7">
        <f t="shared" si="69"/>
        <v>0.44379999999999997</v>
      </c>
      <c r="AM132" s="7">
        <f t="shared" si="70"/>
        <v>0.43390000000000001</v>
      </c>
      <c r="AN132" s="7">
        <f t="shared" si="71"/>
        <v>0.42430000000000001</v>
      </c>
      <c r="AO132" s="7">
        <f t="shared" si="72"/>
        <v>0.4088</v>
      </c>
      <c r="AQ132" s="1">
        <f t="shared" si="89"/>
        <v>0.27234999999999998</v>
      </c>
      <c r="AR132" s="1">
        <f t="shared" si="73"/>
        <v>0.14785000000000001</v>
      </c>
      <c r="AS132" s="1">
        <f t="shared" si="73"/>
        <v>9.2939999999999995E-2</v>
      </c>
      <c r="AT132" s="1">
        <f t="shared" si="74"/>
        <v>5.4170000000000003E-2</v>
      </c>
      <c r="AU132" s="1">
        <f t="shared" si="73"/>
        <v>2.947E-2</v>
      </c>
      <c r="AV132" s="1">
        <f t="shared" si="75"/>
        <v>1.528E-2</v>
      </c>
      <c r="AW132" s="1">
        <f t="shared" si="76"/>
        <v>4.5799999999999999E-3</v>
      </c>
    </row>
    <row r="133" spans="1:49" x14ac:dyDescent="0.55000000000000004">
      <c r="A133" s="1" t="s">
        <v>132</v>
      </c>
      <c r="B133" s="1">
        <v>100941</v>
      </c>
      <c r="C133" s="1">
        <v>0.6643</v>
      </c>
      <c r="D133" s="1">
        <v>0.69479999999999997</v>
      </c>
      <c r="F133" s="1" t="s">
        <v>156</v>
      </c>
      <c r="G133" s="1" t="s">
        <v>156</v>
      </c>
      <c r="H133" s="1" t="s">
        <v>156</v>
      </c>
      <c r="J133" s="1">
        <f t="shared" si="65"/>
        <v>0.16070000000000001</v>
      </c>
      <c r="K133" s="1">
        <f t="shared" si="66"/>
        <v>0.17949999999999999</v>
      </c>
      <c r="M133" s="1">
        <f t="shared" si="77"/>
        <v>0.1507</v>
      </c>
      <c r="N133" s="1">
        <f t="shared" si="78"/>
        <v>0.16950000000000001</v>
      </c>
      <c r="P133" s="1">
        <f t="shared" si="79"/>
        <v>1.8800000000000001E-2</v>
      </c>
      <c r="Q133" s="2">
        <v>1.47E-2</v>
      </c>
      <c r="R133" s="2">
        <f t="shared" si="80"/>
        <v>1.61E-2</v>
      </c>
      <c r="T133" s="6">
        <f t="shared" si="81"/>
        <v>0.13980000000000001</v>
      </c>
      <c r="U133" s="6">
        <f t="shared" si="82"/>
        <v>0.15340000000000001</v>
      </c>
      <c r="V133" s="6">
        <f t="shared" si="83"/>
        <v>0.1615</v>
      </c>
      <c r="W133" s="6">
        <f t="shared" si="84"/>
        <v>0.16950000000000001</v>
      </c>
      <c r="X133" s="6">
        <f t="shared" si="85"/>
        <v>0.17760000000000001</v>
      </c>
      <c r="Y133" s="6">
        <f t="shared" si="86"/>
        <v>0.18559999999999999</v>
      </c>
      <c r="Z133" s="6">
        <f t="shared" si="87"/>
        <v>0.19919999999999999</v>
      </c>
      <c r="AI133" s="7">
        <f t="shared" si="88"/>
        <v>0.65429999999999999</v>
      </c>
      <c r="AJ133" s="7">
        <f t="shared" si="67"/>
        <v>0.6663</v>
      </c>
      <c r="AK133" s="7">
        <f t="shared" si="68"/>
        <v>0.67300000000000004</v>
      </c>
      <c r="AL133" s="7">
        <f t="shared" si="69"/>
        <v>0.6794</v>
      </c>
      <c r="AM133" s="7">
        <f t="shared" si="70"/>
        <v>0.68589999999999995</v>
      </c>
      <c r="AN133" s="7">
        <f t="shared" si="71"/>
        <v>0.69259999999999999</v>
      </c>
      <c r="AO133" s="7">
        <f t="shared" si="72"/>
        <v>0.70450000000000002</v>
      </c>
      <c r="AQ133" s="1">
        <f t="shared" si="89"/>
        <v>0.99999000000000005</v>
      </c>
      <c r="AR133" s="1">
        <f t="shared" si="73"/>
        <v>1</v>
      </c>
      <c r="AS133" s="1">
        <f t="shared" si="73"/>
        <v>1</v>
      </c>
      <c r="AT133" s="1">
        <f t="shared" si="74"/>
        <v>1</v>
      </c>
      <c r="AU133" s="1">
        <f t="shared" si="73"/>
        <v>1</v>
      </c>
      <c r="AV133" s="1">
        <f t="shared" si="75"/>
        <v>1</v>
      </c>
      <c r="AW133" s="1">
        <f t="shared" si="76"/>
        <v>1</v>
      </c>
    </row>
    <row r="134" spans="1:49" x14ac:dyDescent="0.55000000000000004">
      <c r="A134" s="1" t="s">
        <v>133</v>
      </c>
      <c r="B134" s="1">
        <v>96061</v>
      </c>
      <c r="C134" s="1">
        <v>0.51139999999999997</v>
      </c>
      <c r="D134" s="1">
        <v>0.54239999999999999</v>
      </c>
      <c r="F134" s="1" t="s">
        <v>156</v>
      </c>
      <c r="G134" s="1" t="s">
        <v>156</v>
      </c>
      <c r="H134" s="1" t="s">
        <v>156</v>
      </c>
      <c r="J134" s="1">
        <f t="shared" si="65"/>
        <v>7.7999999999999996E-3</v>
      </c>
      <c r="K134" s="1">
        <f t="shared" si="66"/>
        <v>2.7099999999999999E-2</v>
      </c>
      <c r="M134" s="1">
        <f t="shared" si="77"/>
        <v>-2.2000000000000001E-3</v>
      </c>
      <c r="N134" s="1">
        <f t="shared" si="78"/>
        <v>1.7100000000000001E-2</v>
      </c>
      <c r="P134" s="1">
        <f t="shared" si="79"/>
        <v>1.9300000000000001E-2</v>
      </c>
      <c r="Q134" s="2">
        <v>8.2000000000000007E-3</v>
      </c>
      <c r="R134" s="2">
        <f t="shared" si="80"/>
        <v>1.1900000000000001E-2</v>
      </c>
      <c r="T134" s="6">
        <f t="shared" si="81"/>
        <v>-6.1999999999999998E-3</v>
      </c>
      <c r="U134" s="6">
        <f t="shared" si="82"/>
        <v>5.1999999999999998E-3</v>
      </c>
      <c r="V134" s="6">
        <f t="shared" si="83"/>
        <v>1.12E-2</v>
      </c>
      <c r="W134" s="6">
        <f t="shared" si="84"/>
        <v>1.7100000000000001E-2</v>
      </c>
      <c r="X134" s="6">
        <f t="shared" si="85"/>
        <v>2.3099999999999999E-2</v>
      </c>
      <c r="Y134" s="6">
        <f t="shared" si="86"/>
        <v>2.9000000000000001E-2</v>
      </c>
      <c r="Z134" s="6">
        <f t="shared" si="87"/>
        <v>4.0399999999999998E-2</v>
      </c>
      <c r="AI134" s="7">
        <f t="shared" si="88"/>
        <v>0.50829999999999997</v>
      </c>
      <c r="AJ134" s="7">
        <f t="shared" si="67"/>
        <v>0.5181</v>
      </c>
      <c r="AK134" s="7">
        <f t="shared" si="68"/>
        <v>0.52270000000000005</v>
      </c>
      <c r="AL134" s="7">
        <f t="shared" si="69"/>
        <v>0.52700000000000002</v>
      </c>
      <c r="AM134" s="7">
        <f t="shared" si="70"/>
        <v>0.53139999999999998</v>
      </c>
      <c r="AN134" s="7">
        <f t="shared" si="71"/>
        <v>0.53600000000000003</v>
      </c>
      <c r="AO134" s="7">
        <f t="shared" si="72"/>
        <v>0.54569999999999996</v>
      </c>
      <c r="AQ134" s="1">
        <f t="shared" si="89"/>
        <v>0.59372999999999998</v>
      </c>
      <c r="AR134" s="1">
        <f t="shared" si="73"/>
        <v>0.69747000000000003</v>
      </c>
      <c r="AS134" s="1">
        <f t="shared" si="73"/>
        <v>0.74168999999999996</v>
      </c>
      <c r="AT134" s="1">
        <f t="shared" si="74"/>
        <v>0.77976999999999996</v>
      </c>
      <c r="AU134" s="1">
        <f t="shared" si="73"/>
        <v>0.81518000000000002</v>
      </c>
      <c r="AV134" s="1">
        <f t="shared" si="75"/>
        <v>0.84816000000000003</v>
      </c>
      <c r="AW134" s="1">
        <f t="shared" si="76"/>
        <v>0.90417999999999998</v>
      </c>
    </row>
    <row r="135" spans="1:49" x14ac:dyDescent="0.55000000000000004">
      <c r="A135" s="1" t="s">
        <v>134</v>
      </c>
      <c r="B135" s="1">
        <v>96426</v>
      </c>
      <c r="C135" s="1">
        <v>0.58979999999999999</v>
      </c>
      <c r="D135" s="1">
        <v>0.56030000000000002</v>
      </c>
      <c r="F135" s="1" t="s">
        <v>156</v>
      </c>
      <c r="H135" s="1" t="s">
        <v>156</v>
      </c>
      <c r="J135" s="1">
        <f t="shared" si="65"/>
        <v>8.6199999999999999E-2</v>
      </c>
      <c r="K135" s="1">
        <f t="shared" si="66"/>
        <v>4.4999999999999998E-2</v>
      </c>
      <c r="M135" s="1">
        <f t="shared" si="77"/>
        <v>7.6200000000000004E-2</v>
      </c>
      <c r="N135" s="1">
        <f t="shared" si="78"/>
        <v>4.4999999999999998E-2</v>
      </c>
      <c r="P135" s="1">
        <f t="shared" si="79"/>
        <v>-3.1199999999999999E-2</v>
      </c>
      <c r="Q135" s="2">
        <v>-3.5299999999999998E-2</v>
      </c>
      <c r="R135" s="2">
        <f t="shared" si="80"/>
        <v>-3.39E-2</v>
      </c>
      <c r="T135" s="6">
        <f t="shared" si="81"/>
        <v>8.9700000000000002E-2</v>
      </c>
      <c r="U135" s="6">
        <f t="shared" si="82"/>
        <v>7.5899999999999995E-2</v>
      </c>
      <c r="V135" s="6">
        <f t="shared" si="83"/>
        <v>6.2E-2</v>
      </c>
      <c r="W135" s="6">
        <f t="shared" si="84"/>
        <v>4.4999999999999998E-2</v>
      </c>
      <c r="X135" s="6">
        <f t="shared" si="85"/>
        <v>2.81E-2</v>
      </c>
      <c r="Y135" s="6">
        <f t="shared" si="86"/>
        <v>1.41E-2</v>
      </c>
      <c r="Z135" s="6">
        <f t="shared" si="87"/>
        <v>2.9999999999999997E-4</v>
      </c>
      <c r="AI135" s="7">
        <f t="shared" si="88"/>
        <v>0.60419999999999996</v>
      </c>
      <c r="AJ135" s="7">
        <f t="shared" si="67"/>
        <v>0.58879999999999999</v>
      </c>
      <c r="AK135" s="7">
        <f t="shared" si="68"/>
        <v>0.57350000000000001</v>
      </c>
      <c r="AL135" s="7">
        <f t="shared" si="69"/>
        <v>0.55489999999999995</v>
      </c>
      <c r="AM135" s="7">
        <f t="shared" si="70"/>
        <v>0.53639999999999999</v>
      </c>
      <c r="AN135" s="7">
        <f t="shared" si="71"/>
        <v>0.52110000000000001</v>
      </c>
      <c r="AO135" s="7">
        <f t="shared" si="72"/>
        <v>0.50560000000000005</v>
      </c>
      <c r="AQ135" s="1">
        <f t="shared" si="89"/>
        <v>0.99855000000000005</v>
      </c>
      <c r="AR135" s="1">
        <f t="shared" si="73"/>
        <v>0.99441000000000002</v>
      </c>
      <c r="AS135" s="1">
        <f t="shared" si="73"/>
        <v>0.98214000000000001</v>
      </c>
      <c r="AT135" s="1">
        <f t="shared" si="74"/>
        <v>0.94162999999999997</v>
      </c>
      <c r="AU135" s="1">
        <f t="shared" si="73"/>
        <v>0.85082999999999998</v>
      </c>
      <c r="AV135" s="1">
        <f t="shared" si="75"/>
        <v>0.72670000000000001</v>
      </c>
      <c r="AW135" s="1">
        <f t="shared" si="76"/>
        <v>0.56355999999999995</v>
      </c>
    </row>
    <row r="136" spans="1:49" x14ac:dyDescent="0.55000000000000004">
      <c r="A136" s="1" t="s">
        <v>135</v>
      </c>
      <c r="B136" s="1">
        <v>91809</v>
      </c>
      <c r="C136" s="1">
        <v>0.30399999999999999</v>
      </c>
      <c r="D136" s="1">
        <v>0.28339999999999999</v>
      </c>
      <c r="F136" s="1" t="s">
        <v>155</v>
      </c>
      <c r="G136" s="1" t="s">
        <v>155</v>
      </c>
      <c r="H136" s="1" t="s">
        <v>155</v>
      </c>
      <c r="J136" s="1">
        <f t="shared" si="65"/>
        <v>-0.1996</v>
      </c>
      <c r="K136" s="1">
        <f t="shared" si="66"/>
        <v>-0.2319</v>
      </c>
      <c r="M136" s="1">
        <f t="shared" si="77"/>
        <v>-0.18959999999999999</v>
      </c>
      <c r="N136" s="1">
        <f t="shared" si="78"/>
        <v>-0.22189999999999999</v>
      </c>
      <c r="P136" s="1">
        <f t="shared" si="79"/>
        <v>-3.2300000000000002E-2</v>
      </c>
      <c r="Q136" s="2">
        <v>1.6799999999999999E-2</v>
      </c>
      <c r="R136" s="2">
        <f t="shared" si="80"/>
        <v>4.0000000000000002E-4</v>
      </c>
      <c r="T136" s="6">
        <f t="shared" si="81"/>
        <v>-0.22270000000000001</v>
      </c>
      <c r="U136" s="6">
        <f t="shared" si="82"/>
        <v>-0.2223</v>
      </c>
      <c r="V136" s="6">
        <f t="shared" si="83"/>
        <v>-0.22209999999999999</v>
      </c>
      <c r="W136" s="6">
        <f t="shared" si="84"/>
        <v>-0.22189999999999999</v>
      </c>
      <c r="X136" s="6">
        <f t="shared" si="85"/>
        <v>-0.22170000000000001</v>
      </c>
      <c r="Y136" s="6">
        <f t="shared" si="86"/>
        <v>-0.2215</v>
      </c>
      <c r="Z136" s="6">
        <f t="shared" si="87"/>
        <v>-0.22109999999999999</v>
      </c>
      <c r="AI136" s="7">
        <f t="shared" si="88"/>
        <v>0.27179999999999999</v>
      </c>
      <c r="AJ136" s="7">
        <f t="shared" si="67"/>
        <v>0.27060000000000001</v>
      </c>
      <c r="AK136" s="7">
        <f t="shared" si="68"/>
        <v>0.26939999999999997</v>
      </c>
      <c r="AL136" s="7">
        <f t="shared" si="69"/>
        <v>0.26800000000000002</v>
      </c>
      <c r="AM136" s="7">
        <f t="shared" si="70"/>
        <v>0.2666</v>
      </c>
      <c r="AN136" s="7">
        <f t="shared" si="71"/>
        <v>0.26550000000000001</v>
      </c>
      <c r="AO136" s="7">
        <f t="shared" si="72"/>
        <v>0.26419999999999999</v>
      </c>
      <c r="AQ136" s="1">
        <f t="shared" si="89"/>
        <v>0</v>
      </c>
      <c r="AR136" s="1">
        <f t="shared" si="73"/>
        <v>0</v>
      </c>
      <c r="AS136" s="1">
        <f t="shared" si="73"/>
        <v>0</v>
      </c>
      <c r="AT136" s="1">
        <f t="shared" si="74"/>
        <v>0</v>
      </c>
      <c r="AU136" s="1">
        <f t="shared" si="73"/>
        <v>0</v>
      </c>
      <c r="AV136" s="1">
        <f t="shared" si="75"/>
        <v>0</v>
      </c>
      <c r="AW136" s="1">
        <f t="shared" si="76"/>
        <v>0</v>
      </c>
    </row>
    <row r="137" spans="1:49" x14ac:dyDescent="0.55000000000000004">
      <c r="A137" s="1" t="s">
        <v>136</v>
      </c>
      <c r="B137" s="1">
        <v>99980</v>
      </c>
      <c r="C137" s="1">
        <v>0.40060000000000001</v>
      </c>
      <c r="D137" s="1">
        <v>0.45550000000000002</v>
      </c>
      <c r="G137" s="1" t="s">
        <v>155</v>
      </c>
      <c r="H137" s="1" t="s">
        <v>155</v>
      </c>
      <c r="J137" s="1">
        <f t="shared" si="65"/>
        <v>-0.10299999999999999</v>
      </c>
      <c r="K137" s="1">
        <f t="shared" si="66"/>
        <v>-5.9799999999999999E-2</v>
      </c>
      <c r="M137" s="1">
        <f t="shared" si="77"/>
        <v>-0.10299999999999999</v>
      </c>
      <c r="N137" s="1">
        <f t="shared" si="78"/>
        <v>-4.9799999999999997E-2</v>
      </c>
      <c r="P137" s="1">
        <f t="shared" si="79"/>
        <v>5.3199999999999997E-2</v>
      </c>
      <c r="Q137" s="2">
        <v>2.9700000000000001E-2</v>
      </c>
      <c r="R137" s="2">
        <f t="shared" si="80"/>
        <v>3.7499999999999999E-2</v>
      </c>
      <c r="T137" s="6">
        <f t="shared" si="81"/>
        <v>-9.5799999999999996E-2</v>
      </c>
      <c r="U137" s="6">
        <f t="shared" si="82"/>
        <v>-8.2900000000000001E-2</v>
      </c>
      <c r="V137" s="6">
        <f t="shared" si="83"/>
        <v>-6.8599999999999994E-2</v>
      </c>
      <c r="W137" s="6">
        <f t="shared" si="84"/>
        <v>-4.9799999999999997E-2</v>
      </c>
      <c r="X137" s="6">
        <f t="shared" si="85"/>
        <v>-3.1099999999999999E-2</v>
      </c>
      <c r="Y137" s="6">
        <f t="shared" si="86"/>
        <v>-1.67E-2</v>
      </c>
      <c r="Z137" s="6">
        <f t="shared" si="87"/>
        <v>-3.8E-3</v>
      </c>
      <c r="AI137" s="7">
        <f t="shared" si="88"/>
        <v>0.3987</v>
      </c>
      <c r="AJ137" s="7">
        <f t="shared" si="67"/>
        <v>0.41</v>
      </c>
      <c r="AK137" s="7">
        <f t="shared" si="68"/>
        <v>0.4229</v>
      </c>
      <c r="AL137" s="7">
        <f t="shared" si="69"/>
        <v>0.44009999999999999</v>
      </c>
      <c r="AM137" s="7">
        <f t="shared" si="70"/>
        <v>0.4572</v>
      </c>
      <c r="AN137" s="7">
        <f t="shared" si="71"/>
        <v>0.4703</v>
      </c>
      <c r="AO137" s="7">
        <f t="shared" si="72"/>
        <v>0.48149999999999998</v>
      </c>
      <c r="AQ137" s="1">
        <f t="shared" si="89"/>
        <v>1.9E-3</v>
      </c>
      <c r="AR137" s="1">
        <f t="shared" si="73"/>
        <v>5.0600000000000003E-3</v>
      </c>
      <c r="AS137" s="1">
        <f t="shared" si="73"/>
        <v>1.38E-2</v>
      </c>
      <c r="AT137" s="1">
        <f t="shared" si="74"/>
        <v>4.3499999999999997E-2</v>
      </c>
      <c r="AU137" s="1">
        <f t="shared" si="73"/>
        <v>0.11069</v>
      </c>
      <c r="AV137" s="1">
        <f t="shared" si="75"/>
        <v>0.19806000000000001</v>
      </c>
      <c r="AW137" s="1">
        <f t="shared" si="76"/>
        <v>0.29854999999999998</v>
      </c>
    </row>
    <row r="138" spans="1:49" x14ac:dyDescent="0.55000000000000004">
      <c r="A138" s="1" t="s">
        <v>137</v>
      </c>
      <c r="B138" s="1">
        <v>55084</v>
      </c>
      <c r="C138" s="1">
        <v>0.43909999999999999</v>
      </c>
      <c r="D138" s="1">
        <v>0.46920000000000001</v>
      </c>
      <c r="F138" s="1" t="s">
        <v>156</v>
      </c>
      <c r="G138" s="1" t="s">
        <v>155</v>
      </c>
      <c r="H138" s="1" t="s">
        <v>155</v>
      </c>
      <c r="J138" s="1">
        <f t="shared" si="65"/>
        <v>-6.4500000000000002E-2</v>
      </c>
      <c r="K138" s="1">
        <f t="shared" si="66"/>
        <v>-4.6100000000000002E-2</v>
      </c>
      <c r="M138" s="1">
        <f t="shared" si="77"/>
        <v>-7.4499999999999997E-2</v>
      </c>
      <c r="N138" s="1">
        <f t="shared" si="78"/>
        <v>-3.61E-2</v>
      </c>
      <c r="P138" s="1">
        <f t="shared" si="79"/>
        <v>3.8399999999999997E-2</v>
      </c>
      <c r="Q138" s="2">
        <v>2.2700000000000001E-2</v>
      </c>
      <c r="R138" s="2">
        <f t="shared" si="80"/>
        <v>2.7900000000000001E-2</v>
      </c>
      <c r="T138" s="6">
        <f t="shared" si="81"/>
        <v>-7.7600000000000002E-2</v>
      </c>
      <c r="U138" s="6">
        <f t="shared" si="82"/>
        <v>-6.2700000000000006E-2</v>
      </c>
      <c r="V138" s="6">
        <f t="shared" si="83"/>
        <v>-5.0099999999999999E-2</v>
      </c>
      <c r="W138" s="6">
        <f t="shared" si="84"/>
        <v>-3.61E-2</v>
      </c>
      <c r="X138" s="6">
        <f t="shared" si="85"/>
        <v>-2.2200000000000001E-2</v>
      </c>
      <c r="Y138" s="6">
        <f t="shared" si="86"/>
        <v>-9.4999999999999998E-3</v>
      </c>
      <c r="Z138" s="6">
        <f t="shared" si="87"/>
        <v>5.4000000000000003E-3</v>
      </c>
      <c r="AI138" s="7">
        <f t="shared" si="88"/>
        <v>0.41689999999999999</v>
      </c>
      <c r="AJ138" s="7">
        <f t="shared" si="67"/>
        <v>0.43020000000000003</v>
      </c>
      <c r="AK138" s="7">
        <f t="shared" si="68"/>
        <v>0.44140000000000001</v>
      </c>
      <c r="AL138" s="7">
        <f t="shared" si="69"/>
        <v>0.45379999999999998</v>
      </c>
      <c r="AM138" s="7">
        <f t="shared" si="70"/>
        <v>0.46610000000000001</v>
      </c>
      <c r="AN138" s="7">
        <f t="shared" si="71"/>
        <v>0.47749999999999998</v>
      </c>
      <c r="AO138" s="7">
        <f t="shared" si="72"/>
        <v>0.49070000000000003</v>
      </c>
      <c r="AQ138" s="1">
        <f t="shared" si="89"/>
        <v>8.7899999999999992E-3</v>
      </c>
      <c r="AR138" s="1">
        <f t="shared" si="73"/>
        <v>2.3060000000000001E-2</v>
      </c>
      <c r="AS138" s="1">
        <f t="shared" si="73"/>
        <v>4.7039999999999998E-2</v>
      </c>
      <c r="AT138" s="1">
        <f t="shared" si="74"/>
        <v>9.3420000000000003E-2</v>
      </c>
      <c r="AU138" s="1">
        <f t="shared" si="73"/>
        <v>0.16638</v>
      </c>
      <c r="AV138" s="1">
        <f t="shared" si="75"/>
        <v>0.26016</v>
      </c>
      <c r="AW138" s="1">
        <f t="shared" si="76"/>
        <v>0.39523000000000003</v>
      </c>
    </row>
    <row r="139" spans="1:49" x14ac:dyDescent="0.55000000000000004">
      <c r="A139" s="1" t="s">
        <v>138</v>
      </c>
      <c r="B139" s="1">
        <v>101629</v>
      </c>
      <c r="C139" s="1">
        <v>0.32829999999999998</v>
      </c>
      <c r="D139" s="1">
        <v>0.35870000000000002</v>
      </c>
      <c r="F139" s="1" t="s">
        <v>155</v>
      </c>
      <c r="G139" s="1" t="s">
        <v>155</v>
      </c>
      <c r="J139" s="1">
        <f t="shared" si="65"/>
        <v>-0.17530000000000001</v>
      </c>
      <c r="K139" s="1">
        <f t="shared" si="66"/>
        <v>-0.15659999999999999</v>
      </c>
      <c r="M139" s="1">
        <f t="shared" si="77"/>
        <v>-0.1653</v>
      </c>
      <c r="N139" s="1">
        <f t="shared" si="78"/>
        <v>-0.14660000000000001</v>
      </c>
      <c r="P139" s="1">
        <f t="shared" si="79"/>
        <v>1.8700000000000001E-2</v>
      </c>
      <c r="Q139" s="2">
        <v>3.3700000000000001E-2</v>
      </c>
      <c r="R139" s="2">
        <f t="shared" si="80"/>
        <v>2.87E-2</v>
      </c>
      <c r="T139" s="6">
        <f t="shared" si="81"/>
        <v>-0.18859999999999999</v>
      </c>
      <c r="U139" s="6">
        <f t="shared" si="82"/>
        <v>-0.17380000000000001</v>
      </c>
      <c r="V139" s="6">
        <f t="shared" si="83"/>
        <v>-0.161</v>
      </c>
      <c r="W139" s="6">
        <f t="shared" si="84"/>
        <v>-0.14660000000000001</v>
      </c>
      <c r="X139" s="6">
        <f t="shared" si="85"/>
        <v>-0.1323</v>
      </c>
      <c r="Y139" s="6">
        <f t="shared" si="86"/>
        <v>-0.11940000000000001</v>
      </c>
      <c r="Z139" s="6">
        <f t="shared" si="87"/>
        <v>-0.1046</v>
      </c>
      <c r="AI139" s="7">
        <f t="shared" si="88"/>
        <v>0.31590000000000001</v>
      </c>
      <c r="AJ139" s="7">
        <f t="shared" si="67"/>
        <v>0.3291</v>
      </c>
      <c r="AK139" s="7">
        <f t="shared" si="68"/>
        <v>0.34050000000000002</v>
      </c>
      <c r="AL139" s="7">
        <f t="shared" si="69"/>
        <v>0.3533</v>
      </c>
      <c r="AM139" s="7">
        <f t="shared" si="70"/>
        <v>0.36599999999999999</v>
      </c>
      <c r="AN139" s="7">
        <f t="shared" si="71"/>
        <v>0.37759999999999999</v>
      </c>
      <c r="AO139" s="7">
        <f t="shared" si="72"/>
        <v>0.39069999999999999</v>
      </c>
      <c r="AQ139" s="1">
        <f t="shared" si="89"/>
        <v>0</v>
      </c>
      <c r="AR139" s="1">
        <f t="shared" si="73"/>
        <v>0</v>
      </c>
      <c r="AS139" s="1">
        <f t="shared" si="73"/>
        <v>0</v>
      </c>
      <c r="AT139" s="1">
        <f t="shared" si="74"/>
        <v>1.0000000000000001E-5</v>
      </c>
      <c r="AU139" s="1">
        <f t="shared" si="73"/>
        <v>6.0000000000000002E-5</v>
      </c>
      <c r="AV139" s="1">
        <f t="shared" si="75"/>
        <v>2.4000000000000001E-4</v>
      </c>
      <c r="AW139" s="1">
        <f t="shared" si="76"/>
        <v>8.9999999999999998E-4</v>
      </c>
    </row>
    <row r="140" spans="1:49" x14ac:dyDescent="0.55000000000000004">
      <c r="A140" s="1" t="s">
        <v>139</v>
      </c>
      <c r="B140" s="1">
        <v>109732</v>
      </c>
      <c r="C140" s="1">
        <v>0.55410000000000004</v>
      </c>
      <c r="D140" s="1">
        <v>0.56869999999999998</v>
      </c>
      <c r="F140" s="1" t="s">
        <v>156</v>
      </c>
      <c r="H140" s="1" t="s">
        <v>156</v>
      </c>
      <c r="J140" s="1">
        <f t="shared" si="65"/>
        <v>5.0500000000000003E-2</v>
      </c>
      <c r="K140" s="1">
        <f t="shared" si="66"/>
        <v>5.3400000000000003E-2</v>
      </c>
      <c r="M140" s="1">
        <f t="shared" si="77"/>
        <v>4.0500000000000001E-2</v>
      </c>
      <c r="N140" s="1">
        <f t="shared" si="78"/>
        <v>5.3400000000000003E-2</v>
      </c>
      <c r="P140" s="1">
        <f t="shared" si="79"/>
        <v>1.29E-2</v>
      </c>
      <c r="Q140" s="2">
        <v>-2.7799999999999998E-2</v>
      </c>
      <c r="R140" s="2">
        <f t="shared" si="80"/>
        <v>-1.4200000000000001E-2</v>
      </c>
      <c r="T140" s="6">
        <f t="shared" si="81"/>
        <v>8.0399999999999999E-2</v>
      </c>
      <c r="U140" s="6">
        <f t="shared" si="82"/>
        <v>6.7599999999999993E-2</v>
      </c>
      <c r="V140" s="6">
        <f t="shared" si="83"/>
        <v>6.0499999999999998E-2</v>
      </c>
      <c r="W140" s="6">
        <f t="shared" si="84"/>
        <v>5.3400000000000003E-2</v>
      </c>
      <c r="X140" s="6">
        <f t="shared" si="85"/>
        <v>4.6300000000000001E-2</v>
      </c>
      <c r="Y140" s="6">
        <f t="shared" si="86"/>
        <v>3.9199999999999999E-2</v>
      </c>
      <c r="Z140" s="6">
        <f t="shared" si="87"/>
        <v>2.64E-2</v>
      </c>
      <c r="AI140" s="7">
        <f t="shared" si="88"/>
        <v>0.59489999999999998</v>
      </c>
      <c r="AJ140" s="7">
        <f t="shared" si="67"/>
        <v>0.58050000000000002</v>
      </c>
      <c r="AK140" s="7">
        <f t="shared" si="68"/>
        <v>0.57199999999999995</v>
      </c>
      <c r="AL140" s="7">
        <f t="shared" si="69"/>
        <v>0.56330000000000002</v>
      </c>
      <c r="AM140" s="7">
        <f t="shared" si="70"/>
        <v>0.55459999999999998</v>
      </c>
      <c r="AN140" s="7">
        <f t="shared" si="71"/>
        <v>0.54620000000000002</v>
      </c>
      <c r="AO140" s="7">
        <f t="shared" si="72"/>
        <v>0.53169999999999995</v>
      </c>
      <c r="AQ140" s="1">
        <f t="shared" si="89"/>
        <v>0.99665000000000004</v>
      </c>
      <c r="AR140" s="1">
        <f t="shared" si="73"/>
        <v>0.98928000000000005</v>
      </c>
      <c r="AS140" s="1">
        <f t="shared" si="73"/>
        <v>0.98016000000000003</v>
      </c>
      <c r="AT140" s="1">
        <f t="shared" si="74"/>
        <v>0.96474000000000004</v>
      </c>
      <c r="AU140" s="1">
        <f t="shared" si="73"/>
        <v>0.94062000000000001</v>
      </c>
      <c r="AV140" s="1">
        <f t="shared" si="75"/>
        <v>0.90658000000000005</v>
      </c>
      <c r="AW140" s="1">
        <f t="shared" si="76"/>
        <v>0.81745999999999996</v>
      </c>
    </row>
    <row r="141" spans="1:49" x14ac:dyDescent="0.55000000000000004">
      <c r="A141" s="1" t="s">
        <v>140</v>
      </c>
      <c r="B141" s="1">
        <v>94162.9</v>
      </c>
      <c r="C141" s="1">
        <v>0.53510000000000002</v>
      </c>
      <c r="D141" s="1">
        <v>0.53210000000000002</v>
      </c>
      <c r="F141" s="1" t="s">
        <v>156</v>
      </c>
      <c r="G141" s="1" t="s">
        <v>156</v>
      </c>
      <c r="J141" s="1">
        <f t="shared" si="65"/>
        <v>3.15E-2</v>
      </c>
      <c r="K141" s="1">
        <f t="shared" si="66"/>
        <v>1.6799999999999999E-2</v>
      </c>
      <c r="M141" s="1">
        <f t="shared" si="77"/>
        <v>2.1499999999999998E-2</v>
      </c>
      <c r="N141" s="1">
        <f t="shared" si="78"/>
        <v>6.7999999999999996E-3</v>
      </c>
      <c r="P141" s="1">
        <f t="shared" si="79"/>
        <v>-1.47E-2</v>
      </c>
      <c r="Q141" s="2">
        <v>1.38E-2</v>
      </c>
      <c r="R141" s="2">
        <f t="shared" si="80"/>
        <v>4.3E-3</v>
      </c>
      <c r="T141" s="6">
        <f t="shared" si="81"/>
        <v>-1.8E-3</v>
      </c>
      <c r="U141" s="6">
        <f t="shared" si="82"/>
        <v>2.5000000000000001E-3</v>
      </c>
      <c r="V141" s="6">
        <f t="shared" si="83"/>
        <v>4.7000000000000002E-3</v>
      </c>
      <c r="W141" s="6">
        <f t="shared" si="84"/>
        <v>6.7999999999999996E-3</v>
      </c>
      <c r="X141" s="6">
        <f t="shared" si="85"/>
        <v>8.9999999999999993E-3</v>
      </c>
      <c r="Y141" s="6">
        <f t="shared" si="86"/>
        <v>1.11E-2</v>
      </c>
      <c r="Z141" s="6">
        <f t="shared" si="87"/>
        <v>1.54E-2</v>
      </c>
      <c r="AI141" s="7">
        <f t="shared" si="88"/>
        <v>0.50270000000000004</v>
      </c>
      <c r="AJ141" s="7">
        <f t="shared" si="67"/>
        <v>0.50539999999999996</v>
      </c>
      <c r="AK141" s="7">
        <f t="shared" si="68"/>
        <v>0.50619999999999998</v>
      </c>
      <c r="AL141" s="7">
        <f t="shared" si="69"/>
        <v>0.50670000000000004</v>
      </c>
      <c r="AM141" s="7">
        <f t="shared" si="70"/>
        <v>0.50729999999999997</v>
      </c>
      <c r="AN141" s="7">
        <f t="shared" si="71"/>
        <v>0.5081</v>
      </c>
      <c r="AO141" s="7">
        <f t="shared" si="72"/>
        <v>0.51070000000000004</v>
      </c>
      <c r="AQ141" s="1">
        <f t="shared" si="89"/>
        <v>0.53075000000000006</v>
      </c>
      <c r="AR141" s="1">
        <f t="shared" si="73"/>
        <v>0.56130999999999998</v>
      </c>
      <c r="AS141" s="1">
        <f t="shared" si="73"/>
        <v>0.57030000000000003</v>
      </c>
      <c r="AT141" s="1">
        <f t="shared" si="74"/>
        <v>0.57591000000000003</v>
      </c>
      <c r="AU141" s="1">
        <f t="shared" si="73"/>
        <v>0.58260999999999996</v>
      </c>
      <c r="AV141" s="1">
        <f t="shared" si="75"/>
        <v>0.59150999999999998</v>
      </c>
      <c r="AW141" s="1">
        <f t="shared" si="76"/>
        <v>0.62009000000000003</v>
      </c>
    </row>
    <row r="142" spans="1:49" x14ac:dyDescent="0.55000000000000004">
      <c r="A142" s="1" t="s">
        <v>141</v>
      </c>
      <c r="B142" s="1">
        <v>94815</v>
      </c>
      <c r="C142" s="1">
        <v>0.34689999999999999</v>
      </c>
      <c r="D142" s="1">
        <v>0.31330000000000002</v>
      </c>
      <c r="F142" s="1" t="s">
        <v>155</v>
      </c>
      <c r="G142" s="1" t="s">
        <v>155</v>
      </c>
      <c r="H142" s="1" t="s">
        <v>155</v>
      </c>
      <c r="J142" s="1">
        <f t="shared" si="65"/>
        <v>-0.15670000000000001</v>
      </c>
      <c r="K142" s="1">
        <f t="shared" si="66"/>
        <v>-0.20200000000000001</v>
      </c>
      <c r="M142" s="1">
        <f t="shared" si="77"/>
        <v>-0.1467</v>
      </c>
      <c r="N142" s="1">
        <f t="shared" si="78"/>
        <v>-0.192</v>
      </c>
      <c r="P142" s="1">
        <f t="shared" si="79"/>
        <v>-4.53E-2</v>
      </c>
      <c r="Q142" s="2">
        <v>-3.4200000000000001E-2</v>
      </c>
      <c r="R142" s="2">
        <f t="shared" si="80"/>
        <v>-3.7900000000000003E-2</v>
      </c>
      <c r="T142" s="6">
        <f t="shared" si="81"/>
        <v>-0.14580000000000001</v>
      </c>
      <c r="U142" s="6">
        <f t="shared" si="82"/>
        <v>-0.15859999999999999</v>
      </c>
      <c r="V142" s="6">
        <f t="shared" si="83"/>
        <v>-0.1731</v>
      </c>
      <c r="W142" s="6">
        <f t="shared" si="84"/>
        <v>-0.192</v>
      </c>
      <c r="X142" s="6">
        <f t="shared" si="85"/>
        <v>-0.21099999999999999</v>
      </c>
      <c r="Y142" s="6">
        <f t="shared" si="86"/>
        <v>-0.22539999999999999</v>
      </c>
      <c r="Z142" s="6">
        <f t="shared" si="87"/>
        <v>-0.2382</v>
      </c>
      <c r="AI142" s="7">
        <f t="shared" si="88"/>
        <v>0.34870000000000001</v>
      </c>
      <c r="AJ142" s="7">
        <f t="shared" si="67"/>
        <v>0.33429999999999999</v>
      </c>
      <c r="AK142" s="7">
        <f t="shared" si="68"/>
        <v>0.31840000000000002</v>
      </c>
      <c r="AL142" s="7">
        <f t="shared" si="69"/>
        <v>0.2979</v>
      </c>
      <c r="AM142" s="7">
        <f t="shared" si="70"/>
        <v>0.27729999999999999</v>
      </c>
      <c r="AN142" s="7">
        <f t="shared" si="71"/>
        <v>0.2616</v>
      </c>
      <c r="AO142" s="7">
        <f t="shared" si="72"/>
        <v>0.24709999999999999</v>
      </c>
      <c r="AQ142" s="1">
        <f t="shared" si="89"/>
        <v>1.0000000000000001E-5</v>
      </c>
      <c r="AR142" s="1">
        <f t="shared" si="73"/>
        <v>0</v>
      </c>
      <c r="AS142" s="1">
        <f t="shared" si="73"/>
        <v>0</v>
      </c>
      <c r="AT142" s="1">
        <f t="shared" si="74"/>
        <v>0</v>
      </c>
      <c r="AU142" s="1">
        <f t="shared" si="73"/>
        <v>0</v>
      </c>
      <c r="AV142" s="1">
        <f t="shared" si="75"/>
        <v>0</v>
      </c>
      <c r="AW142" s="1">
        <f t="shared" si="76"/>
        <v>0</v>
      </c>
    </row>
    <row r="143" spans="1:49" x14ac:dyDescent="0.55000000000000004">
      <c r="A143" s="1" t="s">
        <v>142</v>
      </c>
      <c r="B143" s="1">
        <v>103145.7</v>
      </c>
      <c r="C143" s="1">
        <v>0.59250000000000003</v>
      </c>
      <c r="D143" s="1">
        <v>0.59530000000000005</v>
      </c>
      <c r="G143" s="1" t="s">
        <v>156</v>
      </c>
      <c r="H143" s="1" t="s">
        <v>156</v>
      </c>
      <c r="J143" s="1">
        <f t="shared" si="65"/>
        <v>8.8900000000000007E-2</v>
      </c>
      <c r="K143" s="1">
        <f t="shared" si="66"/>
        <v>0.08</v>
      </c>
      <c r="M143" s="1">
        <f t="shared" si="77"/>
        <v>8.8900000000000007E-2</v>
      </c>
      <c r="N143" s="1">
        <f t="shared" si="78"/>
        <v>7.0000000000000007E-2</v>
      </c>
      <c r="P143" s="1">
        <f t="shared" si="79"/>
        <v>-1.89E-2</v>
      </c>
      <c r="Q143" s="2">
        <v>-1.4200000000000001E-2</v>
      </c>
      <c r="R143" s="2">
        <f t="shared" si="80"/>
        <v>-1.5800000000000002E-2</v>
      </c>
      <c r="T143" s="6">
        <f t="shared" si="81"/>
        <v>9.9299999999999999E-2</v>
      </c>
      <c r="U143" s="6">
        <f t="shared" si="82"/>
        <v>8.5800000000000001E-2</v>
      </c>
      <c r="V143" s="6">
        <f t="shared" si="83"/>
        <v>7.7899999999999997E-2</v>
      </c>
      <c r="W143" s="6">
        <f t="shared" si="84"/>
        <v>7.0000000000000007E-2</v>
      </c>
      <c r="X143" s="6">
        <f t="shared" si="85"/>
        <v>6.2100000000000002E-2</v>
      </c>
      <c r="Y143" s="6">
        <f t="shared" si="86"/>
        <v>5.4199999999999998E-2</v>
      </c>
      <c r="Z143" s="6">
        <f t="shared" si="87"/>
        <v>4.07E-2</v>
      </c>
      <c r="AI143" s="7">
        <f t="shared" si="88"/>
        <v>0.61380000000000001</v>
      </c>
      <c r="AJ143" s="7">
        <f t="shared" si="67"/>
        <v>0.59870000000000001</v>
      </c>
      <c r="AK143" s="7">
        <f t="shared" si="68"/>
        <v>0.58940000000000003</v>
      </c>
      <c r="AL143" s="7">
        <f t="shared" si="69"/>
        <v>0.57989999999999997</v>
      </c>
      <c r="AM143" s="7">
        <f t="shared" si="70"/>
        <v>0.57040000000000002</v>
      </c>
      <c r="AN143" s="7">
        <f t="shared" si="71"/>
        <v>0.56120000000000003</v>
      </c>
      <c r="AO143" s="7">
        <f t="shared" si="72"/>
        <v>0.54600000000000004</v>
      </c>
      <c r="AQ143" s="1">
        <f t="shared" si="89"/>
        <v>0.99943000000000004</v>
      </c>
      <c r="AR143" s="1">
        <f t="shared" si="73"/>
        <v>0.99760000000000004</v>
      </c>
      <c r="AS143" s="1">
        <f t="shared" si="73"/>
        <v>0.99468000000000001</v>
      </c>
      <c r="AT143" s="1">
        <f t="shared" si="74"/>
        <v>0.98877999999999999</v>
      </c>
      <c r="AU143" s="1">
        <f t="shared" si="73"/>
        <v>0.97785999999999995</v>
      </c>
      <c r="AV143" s="1">
        <f t="shared" si="75"/>
        <v>0.95982000000000001</v>
      </c>
      <c r="AW143" s="1">
        <f t="shared" si="76"/>
        <v>0.90561999999999998</v>
      </c>
    </row>
    <row r="144" spans="1:49" x14ac:dyDescent="0.55000000000000004">
      <c r="A144" s="1" t="s">
        <v>143</v>
      </c>
      <c r="B144" s="1">
        <v>101823.1</v>
      </c>
      <c r="C144" s="1">
        <v>0.59240000000000004</v>
      </c>
      <c r="D144" s="1">
        <v>0.60160000000000002</v>
      </c>
      <c r="F144" s="1" t="s">
        <v>156</v>
      </c>
      <c r="G144" s="1" t="s">
        <v>156</v>
      </c>
      <c r="H144" s="1" t="s">
        <v>156</v>
      </c>
      <c r="J144" s="1">
        <f t="shared" si="65"/>
        <v>8.8800000000000004E-2</v>
      </c>
      <c r="K144" s="1">
        <f t="shared" si="66"/>
        <v>8.6300000000000002E-2</v>
      </c>
      <c r="M144" s="1">
        <f t="shared" si="77"/>
        <v>7.8799999999999995E-2</v>
      </c>
      <c r="N144" s="1">
        <f t="shared" si="78"/>
        <v>7.6300000000000007E-2</v>
      </c>
      <c r="P144" s="1">
        <f t="shared" si="79"/>
        <v>-2.5000000000000001E-3</v>
      </c>
      <c r="Q144" s="2">
        <v>-2.9000000000000001E-2</v>
      </c>
      <c r="R144" s="2">
        <f t="shared" si="80"/>
        <v>-2.0199999999999999E-2</v>
      </c>
      <c r="T144" s="6">
        <f t="shared" si="81"/>
        <v>0.1111</v>
      </c>
      <c r="U144" s="6">
        <f t="shared" si="82"/>
        <v>9.6500000000000002E-2</v>
      </c>
      <c r="V144" s="6">
        <f t="shared" si="83"/>
        <v>8.6400000000000005E-2</v>
      </c>
      <c r="W144" s="6">
        <f t="shared" si="84"/>
        <v>7.6300000000000007E-2</v>
      </c>
      <c r="X144" s="6">
        <f t="shared" si="85"/>
        <v>6.6199999999999995E-2</v>
      </c>
      <c r="Y144" s="6">
        <f t="shared" si="86"/>
        <v>5.6099999999999997E-2</v>
      </c>
      <c r="Z144" s="6">
        <f t="shared" si="87"/>
        <v>4.1500000000000002E-2</v>
      </c>
      <c r="AI144" s="7">
        <f t="shared" si="88"/>
        <v>0.62560000000000004</v>
      </c>
      <c r="AJ144" s="7">
        <f t="shared" si="67"/>
        <v>0.60940000000000005</v>
      </c>
      <c r="AK144" s="7">
        <f t="shared" si="68"/>
        <v>0.59789999999999999</v>
      </c>
      <c r="AL144" s="7">
        <f t="shared" si="69"/>
        <v>0.58620000000000005</v>
      </c>
      <c r="AM144" s="7">
        <f t="shared" si="70"/>
        <v>0.57450000000000001</v>
      </c>
      <c r="AN144" s="7">
        <f t="shared" si="71"/>
        <v>0.56310000000000004</v>
      </c>
      <c r="AO144" s="7">
        <f t="shared" si="72"/>
        <v>0.54679999999999995</v>
      </c>
      <c r="AQ144" s="1">
        <f t="shared" si="89"/>
        <v>0.99983</v>
      </c>
      <c r="AR144" s="1">
        <f t="shared" si="73"/>
        <v>0.99911000000000005</v>
      </c>
      <c r="AS144" s="1">
        <f t="shared" si="73"/>
        <v>0.99741999999999997</v>
      </c>
      <c r="AT144" s="1">
        <f t="shared" si="74"/>
        <v>0.99311000000000005</v>
      </c>
      <c r="AU144" s="1">
        <f t="shared" si="73"/>
        <v>0.98336000000000001</v>
      </c>
      <c r="AV144" s="1">
        <f t="shared" si="75"/>
        <v>0.96428999999999998</v>
      </c>
      <c r="AW144" s="1">
        <f t="shared" si="76"/>
        <v>0.90941000000000005</v>
      </c>
    </row>
    <row r="145" spans="1:49" x14ac:dyDescent="0.55000000000000004">
      <c r="A145" s="1" t="s">
        <v>144</v>
      </c>
      <c r="B145" s="1">
        <v>92123</v>
      </c>
      <c r="C145" s="1">
        <v>0.61099999999999999</v>
      </c>
      <c r="D145" s="1">
        <v>0.5212</v>
      </c>
      <c r="F145" s="1" t="s">
        <v>156</v>
      </c>
      <c r="G145" s="1" t="s">
        <v>156</v>
      </c>
      <c r="H145" s="1" t="s">
        <v>157</v>
      </c>
      <c r="J145" s="1">
        <f t="shared" si="65"/>
        <v>0.1074</v>
      </c>
      <c r="K145" s="1">
        <f t="shared" si="66"/>
        <v>5.8999999999999999E-3</v>
      </c>
      <c r="M145" s="1">
        <f t="shared" si="77"/>
        <v>9.74E-2</v>
      </c>
      <c r="N145" s="1">
        <f t="shared" si="78"/>
        <v>-4.1000000000000003E-3</v>
      </c>
      <c r="P145" s="1">
        <f t="shared" si="79"/>
        <v>-0.10150000000000001</v>
      </c>
      <c r="Q145" s="2">
        <v>-6.3799999999999996E-2</v>
      </c>
      <c r="R145" s="2">
        <f t="shared" si="80"/>
        <v>-7.6399999999999996E-2</v>
      </c>
      <c r="T145" s="6">
        <f t="shared" si="81"/>
        <v>4.5699999999999998E-2</v>
      </c>
      <c r="U145" s="6">
        <f t="shared" si="82"/>
        <v>4.2200000000000001E-2</v>
      </c>
      <c r="V145" s="6">
        <f t="shared" si="83"/>
        <v>2.9399999999999999E-2</v>
      </c>
      <c r="W145" s="6">
        <f t="shared" si="84"/>
        <v>-4.1000000000000003E-3</v>
      </c>
      <c r="X145" s="6">
        <f t="shared" si="85"/>
        <v>-3.7600000000000001E-2</v>
      </c>
      <c r="Y145" s="6">
        <f t="shared" si="86"/>
        <v>-5.04E-2</v>
      </c>
      <c r="Z145" s="6">
        <f t="shared" si="87"/>
        <v>-5.3900000000000003E-2</v>
      </c>
      <c r="AI145" s="7">
        <f t="shared" si="88"/>
        <v>0.55020000000000002</v>
      </c>
      <c r="AJ145" s="7">
        <f t="shared" si="67"/>
        <v>0.54510000000000003</v>
      </c>
      <c r="AK145" s="7">
        <f t="shared" si="68"/>
        <v>0.53090000000000004</v>
      </c>
      <c r="AL145" s="7">
        <f t="shared" si="69"/>
        <v>0.49580000000000002</v>
      </c>
      <c r="AM145" s="7">
        <f t="shared" si="70"/>
        <v>0.4607</v>
      </c>
      <c r="AN145" s="7">
        <f t="shared" si="71"/>
        <v>0.4466</v>
      </c>
      <c r="AO145" s="7">
        <f t="shared" si="72"/>
        <v>0.44140000000000001</v>
      </c>
      <c r="AQ145" s="1">
        <f t="shared" si="89"/>
        <v>0.92425000000000002</v>
      </c>
      <c r="AR145" s="1">
        <f t="shared" si="73"/>
        <v>0.90122999999999998</v>
      </c>
      <c r="AS145" s="1">
        <f t="shared" si="73"/>
        <v>0.81133999999999995</v>
      </c>
      <c r="AT145" s="1">
        <f t="shared" si="74"/>
        <v>0.45223999999999998</v>
      </c>
      <c r="AU145" s="1">
        <f t="shared" si="73"/>
        <v>0.13075000000000001</v>
      </c>
      <c r="AV145" s="1">
        <f t="shared" si="75"/>
        <v>6.3539999999999999E-2</v>
      </c>
      <c r="AW145" s="1">
        <f t="shared" si="76"/>
        <v>4.7039999999999998E-2</v>
      </c>
    </row>
    <row r="146" spans="1:49" x14ac:dyDescent="0.55000000000000004">
      <c r="A146" s="1" t="s">
        <v>145</v>
      </c>
      <c r="B146" s="1">
        <v>84250</v>
      </c>
      <c r="C146" s="1">
        <v>0.32429999999999998</v>
      </c>
      <c r="D146" s="1">
        <v>0.36480000000000001</v>
      </c>
      <c r="F146" s="1" t="s">
        <v>155</v>
      </c>
      <c r="G146" s="1" t="s">
        <v>155</v>
      </c>
      <c r="H146" s="1" t="s">
        <v>155</v>
      </c>
      <c r="J146" s="1">
        <f t="shared" si="65"/>
        <v>-0.17929999999999999</v>
      </c>
      <c r="K146" s="1">
        <f t="shared" si="66"/>
        <v>-0.15049999999999999</v>
      </c>
      <c r="M146" s="1">
        <f t="shared" si="77"/>
        <v>-0.16930000000000001</v>
      </c>
      <c r="N146" s="1">
        <f t="shared" si="78"/>
        <v>-0.14050000000000001</v>
      </c>
      <c r="P146" s="1">
        <f t="shared" si="79"/>
        <v>2.8799999999999999E-2</v>
      </c>
      <c r="Q146" s="2">
        <v>1.14E-2</v>
      </c>
      <c r="R146" s="2">
        <f t="shared" si="80"/>
        <v>1.72E-2</v>
      </c>
      <c r="T146" s="6">
        <f t="shared" si="81"/>
        <v>-0.17169999999999999</v>
      </c>
      <c r="U146" s="6">
        <f t="shared" si="82"/>
        <v>-0.15770000000000001</v>
      </c>
      <c r="V146" s="6">
        <f t="shared" si="83"/>
        <v>-0.14910000000000001</v>
      </c>
      <c r="W146" s="6">
        <f t="shared" si="84"/>
        <v>-0.14050000000000001</v>
      </c>
      <c r="X146" s="6">
        <f t="shared" si="85"/>
        <v>-0.13189999999999999</v>
      </c>
      <c r="Y146" s="6">
        <f t="shared" si="86"/>
        <v>-0.12330000000000001</v>
      </c>
      <c r="Z146" s="6">
        <f t="shared" si="87"/>
        <v>-0.10929999999999999</v>
      </c>
      <c r="AI146" s="7">
        <f t="shared" si="88"/>
        <v>0.32279999999999998</v>
      </c>
      <c r="AJ146" s="7">
        <f t="shared" si="67"/>
        <v>0.3352</v>
      </c>
      <c r="AK146" s="7">
        <f t="shared" si="68"/>
        <v>0.34239999999999998</v>
      </c>
      <c r="AL146" s="7">
        <f t="shared" si="69"/>
        <v>0.34939999999999999</v>
      </c>
      <c r="AM146" s="7">
        <f t="shared" si="70"/>
        <v>0.35639999999999999</v>
      </c>
      <c r="AN146" s="7">
        <f t="shared" si="71"/>
        <v>0.36370000000000002</v>
      </c>
      <c r="AO146" s="7">
        <f t="shared" si="72"/>
        <v>0.376</v>
      </c>
      <c r="AQ146" s="1">
        <f t="shared" si="89"/>
        <v>0</v>
      </c>
      <c r="AR146" s="1">
        <f t="shared" si="73"/>
        <v>0</v>
      </c>
      <c r="AS146" s="1">
        <f t="shared" si="73"/>
        <v>0</v>
      </c>
      <c r="AT146" s="1">
        <f t="shared" si="74"/>
        <v>1.0000000000000001E-5</v>
      </c>
      <c r="AU146" s="1">
        <f t="shared" si="73"/>
        <v>2.0000000000000002E-5</v>
      </c>
      <c r="AV146" s="1">
        <f t="shared" si="75"/>
        <v>5.0000000000000002E-5</v>
      </c>
      <c r="AW146" s="1">
        <f t="shared" si="76"/>
        <v>2.0000000000000001E-4</v>
      </c>
    </row>
    <row r="147" spans="1:49" x14ac:dyDescent="0.55000000000000004">
      <c r="A147" s="1" t="s">
        <v>146</v>
      </c>
      <c r="B147" s="1">
        <v>89754</v>
      </c>
      <c r="C147" s="1">
        <v>0.67749999999999999</v>
      </c>
      <c r="D147" s="1">
        <v>0.59850000000000003</v>
      </c>
      <c r="F147" s="1" t="s">
        <v>156</v>
      </c>
      <c r="G147" s="1" t="s">
        <v>157</v>
      </c>
      <c r="H147" s="1" t="s">
        <v>156</v>
      </c>
      <c r="J147" s="1">
        <f t="shared" si="65"/>
        <v>0.1739</v>
      </c>
      <c r="K147" s="1">
        <f t="shared" si="66"/>
        <v>8.3199999999999996E-2</v>
      </c>
      <c r="M147" s="1">
        <f t="shared" si="77"/>
        <v>0.16389999999999999</v>
      </c>
      <c r="N147" s="1">
        <f t="shared" si="78"/>
        <v>8.3199999999999996E-2</v>
      </c>
      <c r="P147" s="1">
        <f t="shared" si="79"/>
        <v>-8.0699999999999994E-2</v>
      </c>
      <c r="Q147" s="2">
        <v>-8.5199999999999998E-2</v>
      </c>
      <c r="R147" s="2">
        <f t="shared" si="80"/>
        <v>-8.3699999999999997E-2</v>
      </c>
      <c r="T147" s="6">
        <f t="shared" si="81"/>
        <v>0.1331</v>
      </c>
      <c r="U147" s="6">
        <f t="shared" si="82"/>
        <v>0.13039999999999999</v>
      </c>
      <c r="V147" s="6">
        <f t="shared" si="83"/>
        <v>0.1188</v>
      </c>
      <c r="W147" s="6">
        <f t="shared" si="84"/>
        <v>8.3199999999999996E-2</v>
      </c>
      <c r="X147" s="6">
        <f t="shared" si="85"/>
        <v>4.7600000000000003E-2</v>
      </c>
      <c r="Y147" s="6">
        <f t="shared" si="86"/>
        <v>3.5999999999999997E-2</v>
      </c>
      <c r="Z147" s="6">
        <f t="shared" si="87"/>
        <v>3.3300000000000003E-2</v>
      </c>
      <c r="AI147" s="7">
        <f t="shared" si="88"/>
        <v>0.64759999999999995</v>
      </c>
      <c r="AJ147" s="7">
        <f t="shared" si="67"/>
        <v>0.64329999999999998</v>
      </c>
      <c r="AK147" s="7">
        <f t="shared" si="68"/>
        <v>0.63029999999999997</v>
      </c>
      <c r="AL147" s="7">
        <f t="shared" si="69"/>
        <v>0.59309999999999996</v>
      </c>
      <c r="AM147" s="7">
        <f t="shared" si="70"/>
        <v>0.55589999999999995</v>
      </c>
      <c r="AN147" s="7">
        <f t="shared" si="71"/>
        <v>0.54300000000000004</v>
      </c>
      <c r="AO147" s="7">
        <f t="shared" si="72"/>
        <v>0.53859999999999997</v>
      </c>
      <c r="AQ147" s="1">
        <f t="shared" si="89"/>
        <v>0.99999000000000005</v>
      </c>
      <c r="AR147" s="1">
        <f t="shared" si="73"/>
        <v>0.99997999999999998</v>
      </c>
      <c r="AS147" s="1">
        <f t="shared" si="73"/>
        <v>0.99990000000000001</v>
      </c>
      <c r="AT147" s="1">
        <f t="shared" si="74"/>
        <v>0.99609000000000003</v>
      </c>
      <c r="AU147" s="1">
        <f t="shared" si="73"/>
        <v>0.94488000000000005</v>
      </c>
      <c r="AV147" s="1">
        <f t="shared" si="75"/>
        <v>0.89037999999999995</v>
      </c>
      <c r="AW147" s="1">
        <f t="shared" si="76"/>
        <v>0.86495999999999995</v>
      </c>
    </row>
    <row r="148" spans="1:49" x14ac:dyDescent="0.55000000000000004">
      <c r="A148" s="1" t="s">
        <v>147</v>
      </c>
      <c r="B148" s="1">
        <v>94229</v>
      </c>
      <c r="C148" s="1">
        <v>0.41799999999999998</v>
      </c>
      <c r="D148" s="1">
        <v>0.44529999999999997</v>
      </c>
      <c r="G148" s="1" t="s">
        <v>155</v>
      </c>
      <c r="H148" s="1" t="s">
        <v>155</v>
      </c>
      <c r="J148" s="1">
        <f t="shared" si="65"/>
        <v>-8.5599999999999996E-2</v>
      </c>
      <c r="K148" s="1">
        <f t="shared" si="66"/>
        <v>-7.0000000000000007E-2</v>
      </c>
      <c r="M148" s="1">
        <f t="shared" si="77"/>
        <v>-8.5599999999999996E-2</v>
      </c>
      <c r="N148" s="1">
        <f t="shared" si="78"/>
        <v>-0.06</v>
      </c>
      <c r="P148" s="1">
        <f t="shared" si="79"/>
        <v>2.5600000000000001E-2</v>
      </c>
      <c r="Q148" s="2">
        <v>2.7900000000000001E-2</v>
      </c>
      <c r="R148" s="2">
        <f t="shared" si="80"/>
        <v>2.7099999999999999E-2</v>
      </c>
      <c r="T148" s="6">
        <f t="shared" si="81"/>
        <v>-0.1009</v>
      </c>
      <c r="U148" s="6">
        <f t="shared" si="82"/>
        <v>-8.5999999999999993E-2</v>
      </c>
      <c r="V148" s="6">
        <f t="shared" si="83"/>
        <v>-7.3599999999999999E-2</v>
      </c>
      <c r="W148" s="6">
        <f t="shared" si="84"/>
        <v>-0.06</v>
      </c>
      <c r="X148" s="6">
        <f t="shared" si="85"/>
        <v>-4.65E-2</v>
      </c>
      <c r="Y148" s="6">
        <f t="shared" si="86"/>
        <v>-3.4000000000000002E-2</v>
      </c>
      <c r="Z148" s="6">
        <f t="shared" si="87"/>
        <v>-1.9099999999999999E-2</v>
      </c>
      <c r="AI148" s="7">
        <f t="shared" si="88"/>
        <v>0.39360000000000001</v>
      </c>
      <c r="AJ148" s="7">
        <f t="shared" si="67"/>
        <v>0.40689999999999998</v>
      </c>
      <c r="AK148" s="7">
        <f t="shared" si="68"/>
        <v>0.41789999999999999</v>
      </c>
      <c r="AL148" s="7">
        <f t="shared" si="69"/>
        <v>0.4299</v>
      </c>
      <c r="AM148" s="7">
        <f t="shared" si="70"/>
        <v>0.44180000000000003</v>
      </c>
      <c r="AN148" s="7">
        <f t="shared" si="71"/>
        <v>0.45300000000000001</v>
      </c>
      <c r="AO148" s="7">
        <f t="shared" si="72"/>
        <v>0.4662</v>
      </c>
      <c r="AQ148" s="1">
        <f t="shared" si="89"/>
        <v>1.1800000000000001E-3</v>
      </c>
      <c r="AR148" s="1">
        <f t="shared" si="73"/>
        <v>3.9100000000000003E-3</v>
      </c>
      <c r="AS148" s="1">
        <f t="shared" si="73"/>
        <v>9.4999999999999998E-3</v>
      </c>
      <c r="AT148" s="1">
        <f t="shared" si="74"/>
        <v>2.2599999999999999E-2</v>
      </c>
      <c r="AU148" s="1">
        <f t="shared" si="73"/>
        <v>4.8169999999999998E-2</v>
      </c>
      <c r="AV148" s="1">
        <f t="shared" si="75"/>
        <v>8.9660000000000004E-2</v>
      </c>
      <c r="AW148" s="1">
        <f t="shared" si="76"/>
        <v>0.16708999999999999</v>
      </c>
    </row>
    <row r="149" spans="1:49" x14ac:dyDescent="0.55000000000000004">
      <c r="A149" s="1" t="s">
        <v>148</v>
      </c>
      <c r="B149" s="1">
        <v>102671</v>
      </c>
      <c r="C149" s="1">
        <v>0.36280000000000001</v>
      </c>
      <c r="D149" s="1">
        <v>0.39090000000000003</v>
      </c>
      <c r="F149" s="1" t="s">
        <v>155</v>
      </c>
      <c r="G149" s="1" t="s">
        <v>155</v>
      </c>
      <c r="H149" s="1" t="s">
        <v>155</v>
      </c>
      <c r="J149" s="1">
        <f t="shared" si="65"/>
        <v>-0.14080000000000001</v>
      </c>
      <c r="K149" s="1">
        <f t="shared" si="66"/>
        <v>-0.1244</v>
      </c>
      <c r="M149" s="1">
        <f t="shared" si="77"/>
        <v>-0.1308</v>
      </c>
      <c r="N149" s="1">
        <f t="shared" si="78"/>
        <v>-0.1144</v>
      </c>
      <c r="P149" s="1">
        <f t="shared" si="79"/>
        <v>1.6400000000000001E-2</v>
      </c>
      <c r="Q149" s="2">
        <v>2.64E-2</v>
      </c>
      <c r="R149" s="2">
        <f t="shared" si="80"/>
        <v>2.3099999999999999E-2</v>
      </c>
      <c r="T149" s="6">
        <f t="shared" si="81"/>
        <v>-0.15210000000000001</v>
      </c>
      <c r="U149" s="6">
        <f t="shared" si="82"/>
        <v>-0.1371</v>
      </c>
      <c r="V149" s="6">
        <f t="shared" si="83"/>
        <v>-0.126</v>
      </c>
      <c r="W149" s="6">
        <f t="shared" si="84"/>
        <v>-0.1144</v>
      </c>
      <c r="X149" s="6">
        <f t="shared" si="85"/>
        <v>-0.10290000000000001</v>
      </c>
      <c r="Y149" s="6">
        <f t="shared" si="86"/>
        <v>-9.1700000000000004E-2</v>
      </c>
      <c r="Z149" s="6">
        <f t="shared" si="87"/>
        <v>-7.6700000000000004E-2</v>
      </c>
      <c r="AI149" s="7">
        <f t="shared" si="88"/>
        <v>0.34239999999999998</v>
      </c>
      <c r="AJ149" s="7">
        <f t="shared" si="67"/>
        <v>0.35580000000000001</v>
      </c>
      <c r="AK149" s="7">
        <f t="shared" si="68"/>
        <v>0.36549999999999999</v>
      </c>
      <c r="AL149" s="7">
        <f t="shared" si="69"/>
        <v>0.3755</v>
      </c>
      <c r="AM149" s="7">
        <f t="shared" si="70"/>
        <v>0.38540000000000002</v>
      </c>
      <c r="AN149" s="7">
        <f t="shared" si="71"/>
        <v>0.39529999999999998</v>
      </c>
      <c r="AO149" s="7">
        <f t="shared" si="72"/>
        <v>0.40860000000000002</v>
      </c>
      <c r="AQ149" s="1">
        <f t="shared" si="89"/>
        <v>0</v>
      </c>
      <c r="AR149" s="1">
        <f t="shared" si="73"/>
        <v>2.0000000000000002E-5</v>
      </c>
      <c r="AS149" s="1">
        <f t="shared" si="73"/>
        <v>6.0000000000000002E-5</v>
      </c>
      <c r="AT149" s="1">
        <f t="shared" si="74"/>
        <v>1.9000000000000001E-4</v>
      </c>
      <c r="AU149" s="1">
        <f t="shared" si="73"/>
        <v>5.2999999999999998E-4</v>
      </c>
      <c r="AV149" s="1">
        <f t="shared" si="75"/>
        <v>1.39E-3</v>
      </c>
      <c r="AW149" s="1">
        <f t="shared" si="76"/>
        <v>4.5100000000000001E-3</v>
      </c>
    </row>
    <row r="150" spans="1:49" x14ac:dyDescent="0.55000000000000004">
      <c r="A150" s="1" t="s">
        <v>149</v>
      </c>
      <c r="B150" s="1">
        <v>93872</v>
      </c>
      <c r="C150" s="1">
        <v>0.58189999999999997</v>
      </c>
      <c r="D150" s="1">
        <v>0.63149999999999995</v>
      </c>
      <c r="G150" s="1" t="s">
        <v>156</v>
      </c>
      <c r="H150" s="1" t="s">
        <v>156</v>
      </c>
      <c r="J150" s="1">
        <f t="shared" si="65"/>
        <v>7.8299999999999995E-2</v>
      </c>
      <c r="K150" s="1">
        <f t="shared" si="66"/>
        <v>0.1162</v>
      </c>
      <c r="M150" s="1">
        <f t="shared" si="77"/>
        <v>7.8299999999999995E-2</v>
      </c>
      <c r="N150" s="1">
        <f t="shared" si="78"/>
        <v>0.1062</v>
      </c>
      <c r="P150" s="1">
        <f t="shared" si="79"/>
        <v>2.7900000000000001E-2</v>
      </c>
      <c r="Q150" s="2">
        <v>1.7899999999999999E-2</v>
      </c>
      <c r="R150" s="2">
        <f t="shared" si="80"/>
        <v>2.12E-2</v>
      </c>
      <c r="T150" s="6">
        <f t="shared" si="81"/>
        <v>7.0400000000000004E-2</v>
      </c>
      <c r="U150" s="6">
        <f t="shared" si="82"/>
        <v>8.5099999999999995E-2</v>
      </c>
      <c r="V150" s="6">
        <f t="shared" si="83"/>
        <v>9.5600000000000004E-2</v>
      </c>
      <c r="W150" s="6">
        <f t="shared" si="84"/>
        <v>0.1062</v>
      </c>
      <c r="X150" s="6">
        <f t="shared" si="85"/>
        <v>0.1168</v>
      </c>
      <c r="Y150" s="6">
        <f t="shared" si="86"/>
        <v>0.1273</v>
      </c>
      <c r="Z150" s="6">
        <f t="shared" si="87"/>
        <v>0.14199999999999999</v>
      </c>
      <c r="AI150" s="7">
        <f t="shared" si="88"/>
        <v>0.58489999999999998</v>
      </c>
      <c r="AJ150" s="7">
        <f t="shared" si="67"/>
        <v>0.59799999999999998</v>
      </c>
      <c r="AK150" s="7">
        <f t="shared" si="68"/>
        <v>0.60709999999999997</v>
      </c>
      <c r="AL150" s="7">
        <f t="shared" si="69"/>
        <v>0.61609999999999998</v>
      </c>
      <c r="AM150" s="7">
        <f t="shared" si="70"/>
        <v>0.62509999999999999</v>
      </c>
      <c r="AN150" s="7">
        <f t="shared" si="71"/>
        <v>0.63429999999999997</v>
      </c>
      <c r="AO150" s="7">
        <f t="shared" si="72"/>
        <v>0.64729999999999999</v>
      </c>
      <c r="AQ150" s="1">
        <f t="shared" si="89"/>
        <v>0.99236000000000002</v>
      </c>
      <c r="AR150" s="1">
        <f t="shared" si="73"/>
        <v>0.99743999999999999</v>
      </c>
      <c r="AS150" s="1">
        <f t="shared" si="73"/>
        <v>0.99888999999999994</v>
      </c>
      <c r="AT150" s="1">
        <f t="shared" si="74"/>
        <v>0.99955000000000005</v>
      </c>
      <c r="AU150" s="1">
        <f t="shared" si="73"/>
        <v>0.99982000000000004</v>
      </c>
      <c r="AV150" s="1">
        <f t="shared" si="75"/>
        <v>0.99994000000000005</v>
      </c>
      <c r="AW150" s="1">
        <f t="shared" si="76"/>
        <v>0.99999000000000005</v>
      </c>
    </row>
    <row r="151" spans="1:49" x14ac:dyDescent="0.55000000000000004">
      <c r="A151" s="1" t="s">
        <v>150</v>
      </c>
      <c r="B151" s="1">
        <v>93377.7</v>
      </c>
      <c r="C151" s="1">
        <v>0.28270000000000001</v>
      </c>
      <c r="D151" s="1">
        <v>0.2429</v>
      </c>
      <c r="G151" s="1" t="s">
        <v>155</v>
      </c>
      <c r="H151" s="1" t="s">
        <v>155</v>
      </c>
      <c r="J151" s="1">
        <f t="shared" si="65"/>
        <v>-0.22090000000000001</v>
      </c>
      <c r="K151" s="1">
        <f t="shared" si="66"/>
        <v>-0.27239999999999998</v>
      </c>
      <c r="M151" s="1">
        <f t="shared" si="77"/>
        <v>-0.22090000000000001</v>
      </c>
      <c r="N151" s="1">
        <f t="shared" si="78"/>
        <v>-0.26240000000000002</v>
      </c>
      <c r="P151" s="1">
        <f t="shared" si="79"/>
        <v>-4.1500000000000002E-2</v>
      </c>
      <c r="Q151" s="2">
        <v>-3.7499999999999999E-2</v>
      </c>
      <c r="R151" s="2">
        <f t="shared" si="80"/>
        <v>-3.8800000000000001E-2</v>
      </c>
      <c r="T151" s="6">
        <f t="shared" si="81"/>
        <v>-0.216</v>
      </c>
      <c r="U151" s="6">
        <f t="shared" si="82"/>
        <v>-0.22850000000000001</v>
      </c>
      <c r="V151" s="6">
        <f t="shared" si="83"/>
        <v>-0.24299999999999999</v>
      </c>
      <c r="W151" s="6">
        <f t="shared" si="84"/>
        <v>-0.26240000000000002</v>
      </c>
      <c r="X151" s="6">
        <f t="shared" si="85"/>
        <v>-0.28179999999999999</v>
      </c>
      <c r="Y151" s="6">
        <f t="shared" si="86"/>
        <v>-0.29630000000000001</v>
      </c>
      <c r="Z151" s="6">
        <f t="shared" si="87"/>
        <v>-0.30880000000000002</v>
      </c>
      <c r="AI151" s="7">
        <f t="shared" si="88"/>
        <v>0.27850000000000003</v>
      </c>
      <c r="AJ151" s="7">
        <f t="shared" si="67"/>
        <v>0.26440000000000002</v>
      </c>
      <c r="AK151" s="7">
        <f t="shared" si="68"/>
        <v>0.2485</v>
      </c>
      <c r="AL151" s="7">
        <f t="shared" si="69"/>
        <v>0.22750000000000001</v>
      </c>
      <c r="AM151" s="7">
        <f t="shared" si="70"/>
        <v>0.20649999999999999</v>
      </c>
      <c r="AN151" s="7">
        <f t="shared" si="71"/>
        <v>0.19070000000000001</v>
      </c>
      <c r="AO151" s="7">
        <f t="shared" si="72"/>
        <v>0.17649999999999999</v>
      </c>
      <c r="AQ151" s="1">
        <f t="shared" si="89"/>
        <v>0</v>
      </c>
      <c r="AR151" s="1">
        <f t="shared" si="73"/>
        <v>0</v>
      </c>
      <c r="AS151" s="1">
        <f t="shared" si="73"/>
        <v>0</v>
      </c>
      <c r="AT151" s="1">
        <f t="shared" si="74"/>
        <v>0</v>
      </c>
      <c r="AU151" s="1">
        <f t="shared" si="73"/>
        <v>0</v>
      </c>
      <c r="AV151" s="1">
        <f t="shared" si="75"/>
        <v>0</v>
      </c>
      <c r="AW151" s="1">
        <f t="shared" si="76"/>
        <v>0</v>
      </c>
    </row>
    <row r="152" spans="1:49" x14ac:dyDescent="0.55000000000000004">
      <c r="A152" s="1" t="s">
        <v>151</v>
      </c>
      <c r="B152" s="1">
        <v>96893</v>
      </c>
      <c r="C152" s="1">
        <v>0.59599999999999997</v>
      </c>
      <c r="D152" s="1">
        <v>0.64580000000000004</v>
      </c>
      <c r="F152" s="1" t="s">
        <v>156</v>
      </c>
      <c r="G152" s="1" t="s">
        <v>156</v>
      </c>
      <c r="H152" s="1" t="s">
        <v>156</v>
      </c>
      <c r="J152" s="1">
        <f t="shared" si="65"/>
        <v>9.2399999999999996E-2</v>
      </c>
      <c r="K152" s="1">
        <f t="shared" si="66"/>
        <v>0.1305</v>
      </c>
      <c r="M152" s="1">
        <f t="shared" si="77"/>
        <v>8.2400000000000001E-2</v>
      </c>
      <c r="N152" s="1">
        <f t="shared" si="78"/>
        <v>0.1205</v>
      </c>
      <c r="P152" s="1">
        <f t="shared" si="79"/>
        <v>3.8100000000000002E-2</v>
      </c>
      <c r="Q152" s="2">
        <v>3.2599999999999997E-2</v>
      </c>
      <c r="R152" s="2">
        <f t="shared" si="80"/>
        <v>3.44E-2</v>
      </c>
      <c r="T152" s="6">
        <f t="shared" si="81"/>
        <v>7.5600000000000001E-2</v>
      </c>
      <c r="U152" s="6">
        <f t="shared" si="82"/>
        <v>8.9300000000000004E-2</v>
      </c>
      <c r="V152" s="6">
        <f t="shared" si="83"/>
        <v>0.1033</v>
      </c>
      <c r="W152" s="6">
        <f t="shared" si="84"/>
        <v>0.1205</v>
      </c>
      <c r="X152" s="6">
        <f t="shared" si="85"/>
        <v>0.13769999999999999</v>
      </c>
      <c r="Y152" s="6">
        <f t="shared" si="86"/>
        <v>0.1517</v>
      </c>
      <c r="Z152" s="6">
        <f t="shared" si="87"/>
        <v>0.16539999999999999</v>
      </c>
      <c r="AI152" s="7">
        <f t="shared" si="88"/>
        <v>0.59009999999999996</v>
      </c>
      <c r="AJ152" s="7">
        <f t="shared" si="67"/>
        <v>0.60219999999999996</v>
      </c>
      <c r="AK152" s="7">
        <f t="shared" si="68"/>
        <v>0.61480000000000001</v>
      </c>
      <c r="AL152" s="7">
        <f t="shared" si="69"/>
        <v>0.63039999999999996</v>
      </c>
      <c r="AM152" s="7">
        <f t="shared" si="70"/>
        <v>0.64600000000000002</v>
      </c>
      <c r="AN152" s="7">
        <f t="shared" si="71"/>
        <v>0.65869999999999995</v>
      </c>
      <c r="AO152" s="7">
        <f t="shared" si="72"/>
        <v>0.67069999999999996</v>
      </c>
      <c r="AQ152" s="1">
        <f t="shared" si="89"/>
        <v>0.99497999999999998</v>
      </c>
      <c r="AR152" s="1">
        <f t="shared" si="73"/>
        <v>0.99824999999999997</v>
      </c>
      <c r="AS152" s="1">
        <f t="shared" si="73"/>
        <v>0.99948000000000004</v>
      </c>
      <c r="AT152" s="1">
        <f t="shared" si="74"/>
        <v>0.99990000000000001</v>
      </c>
      <c r="AU152" s="1">
        <f t="shared" si="73"/>
        <v>0.99997999999999998</v>
      </c>
      <c r="AV152" s="1">
        <f t="shared" si="75"/>
        <v>1</v>
      </c>
      <c r="AW152" s="1">
        <f t="shared" si="76"/>
        <v>1</v>
      </c>
    </row>
    <row r="154" spans="1:49" x14ac:dyDescent="0.55000000000000004">
      <c r="A154" s="1" t="s">
        <v>152</v>
      </c>
      <c r="C154" s="1">
        <v>0.50360000000000005</v>
      </c>
      <c r="D154" s="1">
        <v>0.51529999999999998</v>
      </c>
      <c r="T154" s="1">
        <f>ROUND(SUMPRODUCT($B$2:$B$152,T$2:T$152)/SUM($B$2:$B$152),4)</f>
        <v>-4.7999999999999996E-3</v>
      </c>
      <c r="U154" s="1">
        <f t="shared" ref="U154:Z154" si="90">ROUND(SUMPRODUCT($B$2:$B$152,U$2:U$152)/SUM($B$2:$B$152),4)</f>
        <v>-3.2000000000000002E-3</v>
      </c>
      <c r="V154" s="2">
        <f t="shared" si="90"/>
        <v>-1.8E-3</v>
      </c>
      <c r="W154" s="1">
        <f t="shared" si="90"/>
        <v>-2.0000000000000001E-4</v>
      </c>
      <c r="X154" s="2">
        <f t="shared" si="90"/>
        <v>1.4E-3</v>
      </c>
      <c r="Y154" s="1">
        <f t="shared" si="90"/>
        <v>2.7000000000000001E-3</v>
      </c>
      <c r="Z154" s="1">
        <f t="shared" si="90"/>
        <v>4.4000000000000003E-3</v>
      </c>
      <c r="AI154" s="1">
        <f>ROUND(SUMPRODUCT($B$2:$B$152,AI$2:AI$152)/SUM($B$2:$B$152),4)</f>
        <v>0.5</v>
      </c>
      <c r="AJ154" s="1">
        <f t="shared" ref="AJ154:AO154" si="91">ROUND(SUMPRODUCT($B$2:$B$152,AJ$2:AJ$152)/SUM($B$2:$B$152),4)</f>
        <v>0.5</v>
      </c>
      <c r="AK154" s="2">
        <f t="shared" si="91"/>
        <v>0.5</v>
      </c>
      <c r="AL154" s="1">
        <f t="shared" si="91"/>
        <v>0.5</v>
      </c>
      <c r="AM154" s="2">
        <f t="shared" si="91"/>
        <v>0.5</v>
      </c>
      <c r="AN154" s="1">
        <f t="shared" si="91"/>
        <v>0.50009999999999999</v>
      </c>
      <c r="AO154" s="1">
        <f t="shared" si="91"/>
        <v>0.5</v>
      </c>
    </row>
  </sheetData>
  <mergeCells count="9">
    <mergeCell ref="AE2:AG2"/>
    <mergeCell ref="AE3:AG3"/>
    <mergeCell ref="AG6:AG7"/>
    <mergeCell ref="AB2:AD2"/>
    <mergeCell ref="AB16:AG16"/>
    <mergeCell ref="AC6:AD6"/>
    <mergeCell ref="AE6:AF6"/>
    <mergeCell ref="AB6:AB7"/>
    <mergeCell ref="AB3:AD3"/>
  </mergeCells>
  <conditionalFormatting sqref="AE2">
    <cfRule type="colorScale" priority="3">
      <colorScale>
        <cfvo type="num" val="0.4"/>
        <cfvo type="num" val="0.5"/>
        <cfvo type="num" val="0.6"/>
        <color rgb="FFE01810"/>
        <color theme="0"/>
        <color rgb="FF2060D0"/>
      </colorScale>
    </cfRule>
  </conditionalFormatting>
  <conditionalFormatting sqref="T2:Z152">
    <cfRule type="colorScale" priority="1">
      <colorScale>
        <cfvo type="num" val="-0.15"/>
        <cfvo type="num" val="0"/>
        <cfvo type="num" val="0.15"/>
        <color theme="4"/>
        <color theme="0"/>
        <color theme="5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F3A1-FF47-4612-B91A-1EB3300B19F1}">
  <dimension ref="A1:AR152"/>
  <sheetViews>
    <sheetView topLeftCell="A129" workbookViewId="0">
      <selection activeCell="AR1" sqref="A1:AR152"/>
    </sheetView>
  </sheetViews>
  <sheetFormatPr defaultColWidth="10.5859375" defaultRowHeight="16.149999999999999" x14ac:dyDescent="0.55000000000000004"/>
  <cols>
    <col min="1" max="1" width="20.5859375" style="2" customWidth="1"/>
    <col min="2" max="16384" width="10.5859375" style="2"/>
  </cols>
  <sheetData>
    <row r="1" spans="1:44" x14ac:dyDescent="0.55000000000000004">
      <c r="A1" s="2" t="s">
        <v>0</v>
      </c>
      <c r="B1" s="2" t="s">
        <v>179</v>
      </c>
      <c r="C1" s="2" t="s">
        <v>180</v>
      </c>
      <c r="D1" s="2" t="s">
        <v>181</v>
      </c>
      <c r="E1" s="2" t="s">
        <v>182</v>
      </c>
      <c r="F1" s="2" t="s">
        <v>183</v>
      </c>
      <c r="G1" s="2" t="s">
        <v>184</v>
      </c>
      <c r="H1" s="2" t="s">
        <v>185</v>
      </c>
      <c r="I1" s="2" t="s">
        <v>186</v>
      </c>
      <c r="J1" s="2" t="s">
        <v>187</v>
      </c>
      <c r="K1" s="2" t="s">
        <v>188</v>
      </c>
      <c r="L1" s="2" t="s">
        <v>189</v>
      </c>
      <c r="M1" s="2" t="s">
        <v>190</v>
      </c>
      <c r="N1" s="2" t="s">
        <v>191</v>
      </c>
      <c r="O1" s="2" t="s">
        <v>192</v>
      </c>
      <c r="P1" s="2" t="s">
        <v>193</v>
      </c>
      <c r="Q1" s="2" t="s">
        <v>194</v>
      </c>
      <c r="R1" s="2" t="s">
        <v>195</v>
      </c>
      <c r="S1" s="2" t="s">
        <v>196</v>
      </c>
      <c r="T1" s="2" t="s">
        <v>197</v>
      </c>
      <c r="U1" s="2" t="s">
        <v>198</v>
      </c>
      <c r="V1" s="2" t="s">
        <v>199</v>
      </c>
      <c r="W1" s="2" t="s">
        <v>200</v>
      </c>
      <c r="X1" s="2" t="s">
        <v>201</v>
      </c>
      <c r="Y1" s="2" t="s">
        <v>202</v>
      </c>
      <c r="Z1" s="2" t="s">
        <v>203</v>
      </c>
      <c r="AA1" s="2" t="s">
        <v>204</v>
      </c>
      <c r="AB1" s="2" t="s">
        <v>205</v>
      </c>
      <c r="AC1" s="2" t="s">
        <v>206</v>
      </c>
      <c r="AD1" s="2" t="s">
        <v>207</v>
      </c>
      <c r="AE1" s="2" t="s">
        <v>208</v>
      </c>
      <c r="AF1" s="2" t="s">
        <v>209</v>
      </c>
      <c r="AG1" s="2" t="s">
        <v>210</v>
      </c>
      <c r="AH1" s="2" t="s">
        <v>211</v>
      </c>
      <c r="AI1" s="2" t="s">
        <v>212</v>
      </c>
      <c r="AJ1" s="2" t="s">
        <v>213</v>
      </c>
      <c r="AK1" s="2" t="s">
        <v>214</v>
      </c>
      <c r="AL1" s="2" t="s">
        <v>215</v>
      </c>
      <c r="AM1" s="2" t="s">
        <v>216</v>
      </c>
      <c r="AN1" s="2" t="s">
        <v>217</v>
      </c>
      <c r="AO1" s="2" t="s">
        <v>218</v>
      </c>
      <c r="AP1" s="2" t="s">
        <v>219</v>
      </c>
      <c r="AQ1" s="2" t="s">
        <v>220</v>
      </c>
      <c r="AR1" s="2" t="s">
        <v>221</v>
      </c>
    </row>
    <row r="2" spans="1:44" x14ac:dyDescent="0.55000000000000004">
      <c r="A2" s="2" t="s">
        <v>1</v>
      </c>
      <c r="B2" s="2">
        <v>20.7</v>
      </c>
      <c r="C2" s="2">
        <v>9.64</v>
      </c>
      <c r="D2" s="2">
        <v>18.09</v>
      </c>
      <c r="E2" s="2">
        <v>13.43</v>
      </c>
      <c r="F2" s="2">
        <v>12.3</v>
      </c>
      <c r="G2" s="2">
        <v>10.88</v>
      </c>
      <c r="H2" s="2">
        <v>14.9</v>
      </c>
      <c r="I2" s="2">
        <v>63.07</v>
      </c>
      <c r="J2" s="2">
        <v>15.79</v>
      </c>
      <c r="K2" s="2">
        <v>41.42</v>
      </c>
      <c r="L2" s="2">
        <v>39.17</v>
      </c>
      <c r="M2" s="2">
        <v>21.59</v>
      </c>
      <c r="N2" s="2">
        <v>20.5</v>
      </c>
      <c r="O2" s="2">
        <v>9.7100000000000009</v>
      </c>
      <c r="P2" s="2">
        <v>1.21</v>
      </c>
      <c r="Q2" s="2">
        <v>81.739999999999995</v>
      </c>
      <c r="R2" s="2">
        <v>15.94</v>
      </c>
      <c r="S2" s="2">
        <v>2.4</v>
      </c>
      <c r="T2" s="2">
        <v>3.32</v>
      </c>
      <c r="U2" s="2">
        <v>10.27</v>
      </c>
      <c r="V2" s="2">
        <v>26.43</v>
      </c>
      <c r="W2" s="2">
        <v>12.14</v>
      </c>
      <c r="X2" s="2">
        <v>12.77</v>
      </c>
      <c r="Y2" s="2">
        <v>9.67</v>
      </c>
      <c r="Z2" s="2">
        <v>4.26</v>
      </c>
      <c r="AA2" s="2">
        <v>12.16</v>
      </c>
      <c r="AB2" s="2">
        <v>28.63</v>
      </c>
      <c r="AC2" s="2">
        <v>8.85</v>
      </c>
      <c r="AD2" s="2">
        <v>11.82</v>
      </c>
      <c r="AE2" s="2">
        <v>10.42</v>
      </c>
      <c r="AF2" s="2">
        <v>18.71</v>
      </c>
      <c r="AG2" s="2">
        <v>24.33</v>
      </c>
      <c r="AH2" s="2">
        <v>4.03</v>
      </c>
      <c r="AI2" s="2">
        <v>4.22</v>
      </c>
      <c r="AJ2" s="2">
        <v>0.04</v>
      </c>
      <c r="AK2" s="2">
        <v>15.18</v>
      </c>
      <c r="AL2" s="2">
        <v>33.49</v>
      </c>
      <c r="AM2" s="2">
        <v>29.15</v>
      </c>
      <c r="AN2" s="2">
        <v>26.74</v>
      </c>
      <c r="AO2" s="2">
        <v>7.21</v>
      </c>
      <c r="AP2" s="2">
        <v>40.28</v>
      </c>
      <c r="AQ2" s="2">
        <v>9.16</v>
      </c>
      <c r="AR2" s="2">
        <v>936.1</v>
      </c>
    </row>
    <row r="3" spans="1:44" x14ac:dyDescent="0.55000000000000004">
      <c r="A3" s="2" t="s">
        <v>2</v>
      </c>
      <c r="B3" s="2">
        <v>24</v>
      </c>
      <c r="C3" s="2">
        <v>6.57</v>
      </c>
      <c r="D3" s="2">
        <v>13.22</v>
      </c>
      <c r="E3" s="2">
        <v>13.52</v>
      </c>
      <c r="F3" s="2">
        <v>14.33</v>
      </c>
      <c r="G3" s="2">
        <v>12.92</v>
      </c>
      <c r="H3" s="2">
        <v>15.4</v>
      </c>
      <c r="I3" s="2">
        <v>73.900000000000006</v>
      </c>
      <c r="J3" s="2">
        <v>14.99</v>
      </c>
      <c r="K3" s="2">
        <v>50.33</v>
      </c>
      <c r="L3" s="2">
        <v>40.49</v>
      </c>
      <c r="M3" s="2">
        <v>29.82</v>
      </c>
      <c r="N3" s="2">
        <v>15.71</v>
      </c>
      <c r="O3" s="2">
        <v>6.69</v>
      </c>
      <c r="P3" s="2">
        <v>0.41</v>
      </c>
      <c r="Q3" s="2">
        <v>88.58</v>
      </c>
      <c r="R3" s="2">
        <v>20.36</v>
      </c>
      <c r="S3" s="2">
        <v>1.1000000000000001</v>
      </c>
      <c r="T3" s="2">
        <v>3.67</v>
      </c>
      <c r="U3" s="2">
        <v>8.99</v>
      </c>
      <c r="V3" s="2">
        <v>21.88</v>
      </c>
      <c r="W3" s="2">
        <v>19.55</v>
      </c>
      <c r="X3" s="2">
        <v>15.68</v>
      </c>
      <c r="Y3" s="2">
        <v>8.11</v>
      </c>
      <c r="Z3" s="2">
        <v>5.63</v>
      </c>
      <c r="AA3" s="2">
        <v>11.87</v>
      </c>
      <c r="AB3" s="2">
        <v>20.75</v>
      </c>
      <c r="AC3" s="2">
        <v>10.76</v>
      </c>
      <c r="AD3" s="2">
        <v>10.050000000000001</v>
      </c>
      <c r="AE3" s="2">
        <v>15.17</v>
      </c>
      <c r="AF3" s="2">
        <v>21.57</v>
      </c>
      <c r="AG3" s="2">
        <v>28.29</v>
      </c>
      <c r="AH3" s="2">
        <v>3.76</v>
      </c>
      <c r="AI3" s="2">
        <v>1.1000000000000001</v>
      </c>
      <c r="AJ3" s="2">
        <v>7.0000000000000007E-2</v>
      </c>
      <c r="AK3" s="2">
        <v>11.63</v>
      </c>
      <c r="AL3" s="2">
        <v>33.58</v>
      </c>
      <c r="AM3" s="2">
        <v>43.65</v>
      </c>
      <c r="AN3" s="2">
        <v>34.19</v>
      </c>
      <c r="AO3" s="2">
        <v>1.5</v>
      </c>
      <c r="AP3" s="2">
        <v>18.93</v>
      </c>
      <c r="AQ3" s="2">
        <v>5.54</v>
      </c>
      <c r="AR3" s="2">
        <v>1139.5</v>
      </c>
    </row>
    <row r="4" spans="1:44" x14ac:dyDescent="0.55000000000000004">
      <c r="A4" s="2" t="s">
        <v>3</v>
      </c>
      <c r="B4" s="2">
        <v>25.3</v>
      </c>
      <c r="C4" s="2">
        <v>6.53</v>
      </c>
      <c r="D4" s="2">
        <v>11.62</v>
      </c>
      <c r="E4" s="2">
        <v>12.18</v>
      </c>
      <c r="F4" s="2">
        <v>13.43</v>
      </c>
      <c r="G4" s="2">
        <v>13.09</v>
      </c>
      <c r="H4" s="2">
        <v>17.8</v>
      </c>
      <c r="I4" s="2">
        <v>94.74</v>
      </c>
      <c r="J4" s="2">
        <v>17.71</v>
      </c>
      <c r="K4" s="2">
        <v>40.9</v>
      </c>
      <c r="L4" s="2">
        <v>41.14</v>
      </c>
      <c r="M4" s="2">
        <v>30.02</v>
      </c>
      <c r="N4" s="2">
        <v>12.35</v>
      </c>
      <c r="O4" s="2">
        <v>6.06</v>
      </c>
      <c r="P4" s="2">
        <v>1.28</v>
      </c>
      <c r="Q4" s="2">
        <v>81.28</v>
      </c>
      <c r="R4" s="2">
        <v>16.809999999999999</v>
      </c>
      <c r="S4" s="2">
        <v>4.37</v>
      </c>
      <c r="T4" s="2">
        <v>1.53</v>
      </c>
      <c r="U4" s="2">
        <v>6.89</v>
      </c>
      <c r="V4" s="2">
        <v>28.21</v>
      </c>
      <c r="W4" s="2">
        <v>17.100000000000001</v>
      </c>
      <c r="X4" s="2">
        <v>12.07</v>
      </c>
      <c r="Y4" s="2">
        <v>11.07</v>
      </c>
      <c r="Z4" s="2">
        <v>5.89</v>
      </c>
      <c r="AA4" s="2">
        <v>11.85</v>
      </c>
      <c r="AB4" s="2">
        <v>20.100000000000001</v>
      </c>
      <c r="AC4" s="2">
        <v>9.94</v>
      </c>
      <c r="AD4" s="2">
        <v>12.34</v>
      </c>
      <c r="AE4" s="2">
        <v>15.13</v>
      </c>
      <c r="AF4" s="2">
        <v>23.64</v>
      </c>
      <c r="AG4" s="2">
        <v>26.64</v>
      </c>
      <c r="AH4" s="2">
        <v>0.75</v>
      </c>
      <c r="AI4" s="2">
        <v>0.32</v>
      </c>
      <c r="AJ4" s="2">
        <v>0.02</v>
      </c>
      <c r="AK4" s="2">
        <v>11.3</v>
      </c>
      <c r="AL4" s="2">
        <v>37.33</v>
      </c>
      <c r="AM4" s="2">
        <v>36.6</v>
      </c>
      <c r="AN4" s="2">
        <v>34.6</v>
      </c>
      <c r="AO4" s="2">
        <v>2.95</v>
      </c>
      <c r="AP4" s="2">
        <v>25.61</v>
      </c>
      <c r="AQ4" s="2">
        <v>6.91</v>
      </c>
      <c r="AR4" s="2">
        <v>863.3</v>
      </c>
    </row>
    <row r="5" spans="1:44" x14ac:dyDescent="0.55000000000000004">
      <c r="A5" s="2" t="s">
        <v>4</v>
      </c>
      <c r="B5" s="2">
        <v>23.8</v>
      </c>
      <c r="C5" s="2">
        <v>6.87</v>
      </c>
      <c r="D5" s="2">
        <v>14.48</v>
      </c>
      <c r="E5" s="2">
        <v>13.23</v>
      </c>
      <c r="F5" s="2">
        <v>13.4</v>
      </c>
      <c r="G5" s="2">
        <v>11.99</v>
      </c>
      <c r="H5" s="2">
        <v>16.100000000000001</v>
      </c>
      <c r="I5" s="2">
        <v>53.13</v>
      </c>
      <c r="J5" s="2">
        <v>16.04</v>
      </c>
      <c r="K5" s="2">
        <v>50.58</v>
      </c>
      <c r="L5" s="2">
        <v>41.01</v>
      </c>
      <c r="M5" s="2">
        <v>25.28</v>
      </c>
      <c r="N5" s="2">
        <v>17.82</v>
      </c>
      <c r="O5" s="2">
        <v>7.94</v>
      </c>
      <c r="P5" s="2">
        <v>0.81</v>
      </c>
      <c r="Q5" s="2">
        <v>83.54</v>
      </c>
      <c r="R5" s="2">
        <v>20.170000000000002</v>
      </c>
      <c r="S5" s="2">
        <v>0.77</v>
      </c>
      <c r="T5" s="2">
        <v>6.55</v>
      </c>
      <c r="U5" s="2">
        <v>10.42</v>
      </c>
      <c r="V5" s="2">
        <v>20.69</v>
      </c>
      <c r="W5" s="2">
        <v>13.85</v>
      </c>
      <c r="X5" s="2">
        <v>16.62</v>
      </c>
      <c r="Y5" s="2">
        <v>8.09</v>
      </c>
      <c r="Z5" s="2">
        <v>5.94</v>
      </c>
      <c r="AA5" s="2">
        <v>11.98</v>
      </c>
      <c r="AB5" s="2">
        <v>23.41</v>
      </c>
      <c r="AC5" s="2">
        <v>9.67</v>
      </c>
      <c r="AD5" s="2">
        <v>9.7899999999999991</v>
      </c>
      <c r="AE5" s="2">
        <v>12.6</v>
      </c>
      <c r="AF5" s="2">
        <v>24.22</v>
      </c>
      <c r="AG5" s="2">
        <v>31.6</v>
      </c>
      <c r="AH5" s="2">
        <v>4.26</v>
      </c>
      <c r="AI5" s="2">
        <v>4.78</v>
      </c>
      <c r="AJ5" s="2">
        <v>0.09</v>
      </c>
      <c r="AK5" s="2">
        <v>11.22</v>
      </c>
      <c r="AL5" s="2">
        <v>23.83</v>
      </c>
      <c r="AM5" s="2">
        <v>32.76</v>
      </c>
      <c r="AN5" s="2">
        <v>34.770000000000003</v>
      </c>
      <c r="AO5" s="2">
        <v>6.21</v>
      </c>
      <c r="AP5" s="2">
        <v>29.67</v>
      </c>
      <c r="AQ5" s="2">
        <v>6.29</v>
      </c>
      <c r="AR5" s="2">
        <v>1150.3</v>
      </c>
    </row>
    <row r="6" spans="1:44" x14ac:dyDescent="0.55000000000000004">
      <c r="A6" s="2" t="s">
        <v>5</v>
      </c>
      <c r="B6" s="2">
        <v>24.1</v>
      </c>
      <c r="C6" s="2">
        <v>5.0599999999999996</v>
      </c>
      <c r="D6" s="2">
        <v>10.62</v>
      </c>
      <c r="E6" s="2">
        <v>11.62</v>
      </c>
      <c r="F6" s="2">
        <v>14.11</v>
      </c>
      <c r="G6" s="2">
        <v>14.3</v>
      </c>
      <c r="H6" s="2">
        <v>20.3</v>
      </c>
      <c r="I6" s="2">
        <v>93.99</v>
      </c>
      <c r="J6" s="2">
        <v>14.97</v>
      </c>
      <c r="K6" s="2">
        <v>38.07</v>
      </c>
      <c r="L6" s="2">
        <v>49.85</v>
      </c>
      <c r="M6" s="2">
        <v>29.96</v>
      </c>
      <c r="N6" s="2">
        <v>7</v>
      </c>
      <c r="O6" s="2">
        <v>2.0099999999999998</v>
      </c>
      <c r="P6" s="2">
        <v>2.46</v>
      </c>
      <c r="Q6" s="2">
        <v>76.83</v>
      </c>
      <c r="R6" s="2">
        <v>17.96</v>
      </c>
      <c r="S6" s="2">
        <v>16.68</v>
      </c>
      <c r="T6" s="2">
        <v>1.02</v>
      </c>
      <c r="U6" s="2">
        <v>2.77</v>
      </c>
      <c r="V6" s="2">
        <v>18.940000000000001</v>
      </c>
      <c r="W6" s="2">
        <v>18.8</v>
      </c>
      <c r="X6" s="2">
        <v>10.15</v>
      </c>
      <c r="Y6" s="2">
        <v>18.75</v>
      </c>
      <c r="Z6" s="2">
        <v>8.14</v>
      </c>
      <c r="AA6" s="2">
        <v>16.14</v>
      </c>
      <c r="AB6" s="2">
        <v>11.72</v>
      </c>
      <c r="AC6" s="2">
        <v>9.25</v>
      </c>
      <c r="AD6" s="2">
        <v>10.73</v>
      </c>
      <c r="AE6" s="2">
        <v>13.57</v>
      </c>
      <c r="AF6" s="2">
        <v>13.71</v>
      </c>
      <c r="AG6" s="2">
        <v>39.1</v>
      </c>
      <c r="AH6" s="2">
        <v>0.61</v>
      </c>
      <c r="AI6" s="2">
        <v>0.59</v>
      </c>
      <c r="AJ6" s="2">
        <v>0.01</v>
      </c>
      <c r="AK6" s="2">
        <v>10.99</v>
      </c>
      <c r="AL6" s="2">
        <v>34.99</v>
      </c>
      <c r="AM6" s="2">
        <v>34.64</v>
      </c>
      <c r="AN6" s="2">
        <v>35.700000000000003</v>
      </c>
      <c r="AO6" s="2">
        <v>3.8</v>
      </c>
      <c r="AP6" s="2">
        <v>25.48</v>
      </c>
      <c r="AQ6" s="2">
        <v>6.17</v>
      </c>
      <c r="AR6" s="2">
        <v>777.5</v>
      </c>
    </row>
    <row r="7" spans="1:44" x14ac:dyDescent="0.55000000000000004">
      <c r="A7" s="2" t="s">
        <v>6</v>
      </c>
      <c r="B7" s="2">
        <v>21.2</v>
      </c>
      <c r="C7" s="2">
        <v>7.88</v>
      </c>
      <c r="D7" s="2">
        <v>20.170000000000002</v>
      </c>
      <c r="E7" s="2">
        <v>14.23</v>
      </c>
      <c r="F7" s="2">
        <v>12.17</v>
      </c>
      <c r="G7" s="2">
        <v>9.99</v>
      </c>
      <c r="H7" s="2">
        <v>14.3</v>
      </c>
      <c r="I7" s="2">
        <v>37.31</v>
      </c>
      <c r="J7" s="2">
        <v>15.07</v>
      </c>
      <c r="K7" s="2">
        <v>46.71</v>
      </c>
      <c r="L7" s="2">
        <v>40.01</v>
      </c>
      <c r="M7" s="2">
        <v>21.37</v>
      </c>
      <c r="N7" s="2">
        <v>19.75</v>
      </c>
      <c r="O7" s="2">
        <v>9.41</v>
      </c>
      <c r="P7" s="2">
        <v>0.67</v>
      </c>
      <c r="Q7" s="2">
        <v>83.28</v>
      </c>
      <c r="R7" s="2">
        <v>20.09</v>
      </c>
      <c r="S7" s="2">
        <v>0.45</v>
      </c>
      <c r="T7" s="2">
        <v>6.29</v>
      </c>
      <c r="U7" s="2">
        <v>11.38</v>
      </c>
      <c r="V7" s="2">
        <v>19.670000000000002</v>
      </c>
      <c r="W7" s="2">
        <v>11.92</v>
      </c>
      <c r="X7" s="2">
        <v>14.6</v>
      </c>
      <c r="Y7" s="2">
        <v>9.84</v>
      </c>
      <c r="Z7" s="2">
        <v>5.93</v>
      </c>
      <c r="AA7" s="2">
        <v>11.53</v>
      </c>
      <c r="AB7" s="2">
        <v>24.13</v>
      </c>
      <c r="AC7" s="2">
        <v>9.82</v>
      </c>
      <c r="AD7" s="2">
        <v>9.81</v>
      </c>
      <c r="AE7" s="2">
        <v>12.06</v>
      </c>
      <c r="AF7" s="2">
        <v>20.5</v>
      </c>
      <c r="AG7" s="2">
        <v>26.4</v>
      </c>
      <c r="AH7" s="2">
        <v>5.09</v>
      </c>
      <c r="AI7" s="2">
        <v>7.62</v>
      </c>
      <c r="AJ7" s="2">
        <v>0.11</v>
      </c>
      <c r="AK7" s="2">
        <v>15.17</v>
      </c>
      <c r="AL7" s="2">
        <v>25.11</v>
      </c>
      <c r="AM7" s="2">
        <v>29.22</v>
      </c>
      <c r="AN7" s="2">
        <v>31.26</v>
      </c>
      <c r="AO7" s="2">
        <v>2.0499999999999998</v>
      </c>
      <c r="AP7" s="2">
        <v>36.15</v>
      </c>
      <c r="AQ7" s="2">
        <v>6.52</v>
      </c>
      <c r="AR7" s="2">
        <v>1119</v>
      </c>
    </row>
    <row r="8" spans="1:44" x14ac:dyDescent="0.55000000000000004">
      <c r="A8" s="2" t="s">
        <v>7</v>
      </c>
      <c r="B8" s="2">
        <v>24.1</v>
      </c>
      <c r="C8" s="2">
        <v>6.71</v>
      </c>
      <c r="D8" s="2">
        <v>11.27</v>
      </c>
      <c r="E8" s="2">
        <v>11.5</v>
      </c>
      <c r="F8" s="2">
        <v>13.52</v>
      </c>
      <c r="G8" s="2">
        <v>13.53</v>
      </c>
      <c r="H8" s="2">
        <v>19.3</v>
      </c>
      <c r="I8" s="2">
        <v>93.97</v>
      </c>
      <c r="J8" s="2">
        <v>17.97</v>
      </c>
      <c r="K8" s="2">
        <v>37.83</v>
      </c>
      <c r="L8" s="2">
        <v>45.4</v>
      </c>
      <c r="M8" s="2">
        <v>28.41</v>
      </c>
      <c r="N8" s="2">
        <v>11</v>
      </c>
      <c r="O8" s="2">
        <v>4.1100000000000003</v>
      </c>
      <c r="P8" s="2">
        <v>3.32</v>
      </c>
      <c r="Q8" s="2">
        <v>78.36</v>
      </c>
      <c r="R8" s="2">
        <v>18.89</v>
      </c>
      <c r="S8" s="2">
        <v>5.96</v>
      </c>
      <c r="T8" s="2">
        <v>2.1800000000000002</v>
      </c>
      <c r="U8" s="2">
        <v>5.0999999999999996</v>
      </c>
      <c r="V8" s="2">
        <v>25.97</v>
      </c>
      <c r="W8" s="2">
        <v>15.15</v>
      </c>
      <c r="X8" s="2">
        <v>11.68</v>
      </c>
      <c r="Y8" s="2">
        <v>12.65</v>
      </c>
      <c r="Z8" s="2">
        <v>7.69</v>
      </c>
      <c r="AA8" s="2">
        <v>11.43</v>
      </c>
      <c r="AB8" s="2">
        <v>18.059999999999999</v>
      </c>
      <c r="AC8" s="2">
        <v>10.84</v>
      </c>
      <c r="AD8" s="2">
        <v>12.37</v>
      </c>
      <c r="AE8" s="2">
        <v>13.73</v>
      </c>
      <c r="AF8" s="2">
        <v>13.75</v>
      </c>
      <c r="AG8" s="2">
        <v>36.4</v>
      </c>
      <c r="AH8" s="2">
        <v>0.82</v>
      </c>
      <c r="AI8" s="2">
        <v>0.7</v>
      </c>
      <c r="AJ8" s="2">
        <v>0.03</v>
      </c>
      <c r="AK8" s="2">
        <v>11.86</v>
      </c>
      <c r="AL8" s="2">
        <v>36.44</v>
      </c>
      <c r="AM8" s="2">
        <v>32.340000000000003</v>
      </c>
      <c r="AN8" s="2">
        <v>34.81</v>
      </c>
      <c r="AO8" s="2">
        <v>4.68</v>
      </c>
      <c r="AP8" s="2">
        <v>29.34</v>
      </c>
      <c r="AQ8" s="2">
        <v>8.4600000000000009</v>
      </c>
      <c r="AR8" s="2">
        <v>754.2</v>
      </c>
    </row>
    <row r="9" spans="1:44" x14ac:dyDescent="0.55000000000000004">
      <c r="A9" s="2" t="s">
        <v>8</v>
      </c>
      <c r="B9" s="2">
        <v>25.6</v>
      </c>
      <c r="C9" s="2">
        <v>6.05</v>
      </c>
      <c r="D9" s="2">
        <v>13.59</v>
      </c>
      <c r="E9" s="2">
        <v>13.85</v>
      </c>
      <c r="F9" s="2">
        <v>14.18</v>
      </c>
      <c r="G9" s="2">
        <v>12.45</v>
      </c>
      <c r="H9" s="2">
        <v>14.3</v>
      </c>
      <c r="I9" s="2">
        <v>82.32</v>
      </c>
      <c r="J9" s="2">
        <v>15.61</v>
      </c>
      <c r="K9" s="2">
        <v>46.92</v>
      </c>
      <c r="L9" s="2">
        <v>35.08</v>
      </c>
      <c r="M9" s="2">
        <v>27.18</v>
      </c>
      <c r="N9" s="2">
        <v>19.059999999999999</v>
      </c>
      <c r="O9" s="2">
        <v>10.93</v>
      </c>
      <c r="P9" s="2">
        <v>2.06</v>
      </c>
      <c r="Q9" s="2">
        <v>89.94</v>
      </c>
      <c r="R9" s="2">
        <v>11.13</v>
      </c>
      <c r="S9" s="2">
        <v>0.87</v>
      </c>
      <c r="T9" s="2">
        <v>1.22</v>
      </c>
      <c r="U9" s="2">
        <v>9</v>
      </c>
      <c r="V9" s="2">
        <v>21.96</v>
      </c>
      <c r="W9" s="2">
        <v>8.93</v>
      </c>
      <c r="X9" s="2">
        <v>18.71</v>
      </c>
      <c r="Y9" s="2">
        <v>5.37</v>
      </c>
      <c r="Z9" s="2">
        <v>3</v>
      </c>
      <c r="AA9" s="2">
        <v>15.08</v>
      </c>
      <c r="AB9" s="2">
        <v>26.69</v>
      </c>
      <c r="AC9" s="2">
        <v>7.06</v>
      </c>
      <c r="AD9" s="2">
        <v>10.51</v>
      </c>
      <c r="AE9" s="2">
        <v>11.09</v>
      </c>
      <c r="AF9" s="2">
        <v>25.71</v>
      </c>
      <c r="AG9" s="2">
        <v>25.48</v>
      </c>
      <c r="AH9" s="2">
        <v>1.82</v>
      </c>
      <c r="AI9" s="2">
        <v>1.88</v>
      </c>
      <c r="AJ9" s="2">
        <v>0.06</v>
      </c>
      <c r="AK9" s="2">
        <v>12.07</v>
      </c>
      <c r="AL9" s="2">
        <v>32.979999999999997</v>
      </c>
      <c r="AM9" s="2">
        <v>43.23</v>
      </c>
      <c r="AN9" s="2">
        <v>31.41</v>
      </c>
      <c r="AO9" s="2">
        <v>5.62</v>
      </c>
      <c r="AP9" s="2">
        <v>22.74</v>
      </c>
      <c r="AQ9" s="2">
        <v>4.12</v>
      </c>
      <c r="AR9" s="2">
        <v>1439.2</v>
      </c>
    </row>
    <row r="10" spans="1:44" x14ac:dyDescent="0.55000000000000004">
      <c r="A10" s="2" t="s">
        <v>9</v>
      </c>
      <c r="B10" s="2">
        <v>24.7</v>
      </c>
      <c r="C10" s="2">
        <v>6.3</v>
      </c>
      <c r="D10" s="2">
        <v>11.59</v>
      </c>
      <c r="E10" s="2">
        <v>11.84</v>
      </c>
      <c r="F10" s="2">
        <v>13.2</v>
      </c>
      <c r="G10" s="2">
        <v>13.41</v>
      </c>
      <c r="H10" s="2">
        <v>19</v>
      </c>
      <c r="I10" s="2">
        <v>95.12</v>
      </c>
      <c r="J10" s="2">
        <v>18.059999999999999</v>
      </c>
      <c r="K10" s="2">
        <v>39.549999999999997</v>
      </c>
      <c r="L10" s="2">
        <v>40.58</v>
      </c>
      <c r="M10" s="2">
        <v>30.23</v>
      </c>
      <c r="N10" s="2">
        <v>11.85</v>
      </c>
      <c r="O10" s="2">
        <v>5.47</v>
      </c>
      <c r="P10" s="2">
        <v>1.51</v>
      </c>
      <c r="Q10" s="2">
        <v>80.819999999999993</v>
      </c>
      <c r="R10" s="2">
        <v>16.13</v>
      </c>
      <c r="S10" s="2">
        <v>5.3</v>
      </c>
      <c r="T10" s="2">
        <v>3.26</v>
      </c>
      <c r="U10" s="2">
        <v>5.62</v>
      </c>
      <c r="V10" s="2">
        <v>26.69</v>
      </c>
      <c r="W10" s="2">
        <v>18.03</v>
      </c>
      <c r="X10" s="2">
        <v>11.81</v>
      </c>
      <c r="Y10" s="2">
        <v>12.49</v>
      </c>
      <c r="Z10" s="2">
        <v>5.93</v>
      </c>
      <c r="AA10" s="2">
        <v>11.62</v>
      </c>
      <c r="AB10" s="2">
        <v>20.16</v>
      </c>
      <c r="AC10" s="2">
        <v>9.9</v>
      </c>
      <c r="AD10" s="2">
        <v>12.1</v>
      </c>
      <c r="AE10" s="2">
        <v>14.57</v>
      </c>
      <c r="AF10" s="2">
        <v>20.81</v>
      </c>
      <c r="AG10" s="2">
        <v>28.55</v>
      </c>
      <c r="AH10" s="2">
        <v>0.98</v>
      </c>
      <c r="AI10" s="2">
        <v>0.33</v>
      </c>
      <c r="AJ10" s="2">
        <v>0.03</v>
      </c>
      <c r="AK10" s="2">
        <v>12.06</v>
      </c>
      <c r="AL10" s="2">
        <v>37.24</v>
      </c>
      <c r="AM10" s="2">
        <v>36.76</v>
      </c>
      <c r="AN10" s="2">
        <v>34.75</v>
      </c>
      <c r="AO10" s="2">
        <v>2.89</v>
      </c>
      <c r="AP10" s="2">
        <v>25.08</v>
      </c>
      <c r="AQ10" s="2">
        <v>6.33</v>
      </c>
      <c r="AR10" s="2">
        <v>841.3</v>
      </c>
    </row>
    <row r="11" spans="1:44" x14ac:dyDescent="0.55000000000000004">
      <c r="A11" s="2" t="s">
        <v>10</v>
      </c>
      <c r="B11" s="2">
        <v>22.5</v>
      </c>
      <c r="C11" s="2">
        <v>7.99</v>
      </c>
      <c r="D11" s="2">
        <v>16.920000000000002</v>
      </c>
      <c r="E11" s="2">
        <v>14.43</v>
      </c>
      <c r="F11" s="2">
        <v>12.76</v>
      </c>
      <c r="G11" s="2">
        <v>10.93</v>
      </c>
      <c r="H11" s="2">
        <v>14.3</v>
      </c>
      <c r="I11" s="2">
        <v>48.66</v>
      </c>
      <c r="J11" s="2">
        <v>12.4</v>
      </c>
      <c r="K11" s="2">
        <v>51.27</v>
      </c>
      <c r="L11" s="2">
        <v>32.31</v>
      </c>
      <c r="M11" s="2">
        <v>20.66</v>
      </c>
      <c r="N11" s="2">
        <v>25.47</v>
      </c>
      <c r="O11" s="2">
        <v>14.3</v>
      </c>
      <c r="P11" s="2">
        <v>0.34</v>
      </c>
      <c r="Q11" s="2">
        <v>88.36</v>
      </c>
      <c r="R11" s="2">
        <v>16.850000000000001</v>
      </c>
      <c r="S11" s="2">
        <v>0.69</v>
      </c>
      <c r="T11" s="2">
        <v>7.38</v>
      </c>
      <c r="U11" s="2">
        <v>16.54</v>
      </c>
      <c r="V11" s="2">
        <v>22.31</v>
      </c>
      <c r="W11" s="2">
        <v>10.81</v>
      </c>
      <c r="X11" s="2">
        <v>15</v>
      </c>
      <c r="Y11" s="2">
        <v>5.57</v>
      </c>
      <c r="Z11" s="2">
        <v>2.81</v>
      </c>
      <c r="AA11" s="2">
        <v>14.05</v>
      </c>
      <c r="AB11" s="2">
        <v>33.72</v>
      </c>
      <c r="AC11" s="2">
        <v>8.6999999999999993</v>
      </c>
      <c r="AD11" s="2">
        <v>8.2799999999999994</v>
      </c>
      <c r="AE11" s="2">
        <v>9.85</v>
      </c>
      <c r="AF11" s="2">
        <v>23.36</v>
      </c>
      <c r="AG11" s="2">
        <v>26</v>
      </c>
      <c r="AH11" s="2">
        <v>4.32</v>
      </c>
      <c r="AI11" s="2">
        <v>2.2999999999999998</v>
      </c>
      <c r="AJ11" s="2">
        <v>0.22</v>
      </c>
      <c r="AK11" s="2">
        <v>12.9</v>
      </c>
      <c r="AL11" s="2">
        <v>30.9</v>
      </c>
      <c r="AM11" s="2">
        <v>31</v>
      </c>
      <c r="AN11" s="2">
        <v>32.08</v>
      </c>
      <c r="AO11" s="2">
        <v>3.14</v>
      </c>
      <c r="AP11" s="2">
        <v>34.049999999999997</v>
      </c>
      <c r="AQ11" s="2">
        <v>6.39</v>
      </c>
      <c r="AR11" s="2">
        <v>1305.0999999999999</v>
      </c>
    </row>
    <row r="12" spans="1:44" x14ac:dyDescent="0.55000000000000004">
      <c r="A12" s="2" t="s">
        <v>11</v>
      </c>
      <c r="B12" s="2">
        <v>26.3</v>
      </c>
      <c r="C12" s="2">
        <v>6.19</v>
      </c>
      <c r="D12" s="2">
        <v>9.3800000000000008</v>
      </c>
      <c r="E12" s="2">
        <v>13.47</v>
      </c>
      <c r="F12" s="2">
        <v>15.17</v>
      </c>
      <c r="G12" s="2">
        <v>12.86</v>
      </c>
      <c r="H12" s="2">
        <v>16.600000000000001</v>
      </c>
      <c r="I12" s="2">
        <v>71.77</v>
      </c>
      <c r="J12" s="2">
        <v>10.42</v>
      </c>
      <c r="K12" s="2">
        <v>56.56</v>
      </c>
      <c r="L12" s="2">
        <v>31.77</v>
      </c>
      <c r="M12" s="2">
        <v>25.47</v>
      </c>
      <c r="N12" s="2">
        <v>23.45</v>
      </c>
      <c r="O12" s="2">
        <v>12.28</v>
      </c>
      <c r="P12" s="2">
        <v>0.47</v>
      </c>
      <c r="Q12" s="2">
        <v>91.8</v>
      </c>
      <c r="R12" s="2">
        <v>16.079999999999998</v>
      </c>
      <c r="S12" s="2">
        <v>1.5</v>
      </c>
      <c r="T12" s="2">
        <v>6.51</v>
      </c>
      <c r="U12" s="2">
        <v>15.33</v>
      </c>
      <c r="V12" s="2">
        <v>24.71</v>
      </c>
      <c r="W12" s="2">
        <v>13.07</v>
      </c>
      <c r="X12" s="2">
        <v>15.03</v>
      </c>
      <c r="Y12" s="2">
        <v>5.18</v>
      </c>
      <c r="Z12" s="2">
        <v>2.4900000000000002</v>
      </c>
      <c r="AA12" s="2">
        <v>16.79</v>
      </c>
      <c r="AB12" s="2">
        <v>31.63</v>
      </c>
      <c r="AC12" s="2">
        <v>8.4600000000000009</v>
      </c>
      <c r="AD12" s="2">
        <v>8.3699999999999992</v>
      </c>
      <c r="AE12" s="2">
        <v>10.4</v>
      </c>
      <c r="AF12" s="2">
        <v>23.38</v>
      </c>
      <c r="AG12" s="2">
        <v>33.32</v>
      </c>
      <c r="AH12" s="2">
        <v>2.74</v>
      </c>
      <c r="AI12" s="2">
        <v>1.25</v>
      </c>
      <c r="AJ12" s="2">
        <v>0.14000000000000001</v>
      </c>
      <c r="AK12" s="2">
        <v>12.19</v>
      </c>
      <c r="AL12" s="2">
        <v>26.98</v>
      </c>
      <c r="AM12" s="2">
        <v>41.85</v>
      </c>
      <c r="AN12" s="2">
        <v>39.049999999999997</v>
      </c>
      <c r="AO12" s="2">
        <v>0.65</v>
      </c>
      <c r="AP12" s="2">
        <v>15.64</v>
      </c>
      <c r="AQ12" s="2">
        <v>4.5599999999999996</v>
      </c>
      <c r="AR12" s="2">
        <v>1589.4</v>
      </c>
    </row>
    <row r="13" spans="1:44" x14ac:dyDescent="0.55000000000000004">
      <c r="A13" s="2" t="s">
        <v>12</v>
      </c>
      <c r="B13" s="2">
        <v>29.2</v>
      </c>
      <c r="C13" s="2">
        <v>6.78</v>
      </c>
      <c r="D13" s="2">
        <v>14.12</v>
      </c>
      <c r="E13" s="2">
        <v>12.85</v>
      </c>
      <c r="F13" s="2">
        <v>12.86</v>
      </c>
      <c r="G13" s="2">
        <v>11.14</v>
      </c>
      <c r="H13" s="2">
        <v>13</v>
      </c>
      <c r="I13" s="2">
        <v>92.59</v>
      </c>
      <c r="J13" s="2">
        <v>20.77</v>
      </c>
      <c r="K13" s="2">
        <v>43.1</v>
      </c>
      <c r="L13" s="2">
        <v>45.26</v>
      </c>
      <c r="M13" s="2">
        <v>33.08</v>
      </c>
      <c r="N13" s="2">
        <v>8.31</v>
      </c>
      <c r="O13" s="2">
        <v>2.97</v>
      </c>
      <c r="P13" s="2">
        <v>4.3899999999999997</v>
      </c>
      <c r="Q13" s="2">
        <v>82.7</v>
      </c>
      <c r="R13" s="2">
        <v>19.52</v>
      </c>
      <c r="S13" s="2">
        <v>4.24</v>
      </c>
      <c r="T13" s="2">
        <v>2.04</v>
      </c>
      <c r="U13" s="2">
        <v>4.67</v>
      </c>
      <c r="V13" s="2">
        <v>22.25</v>
      </c>
      <c r="W13" s="2">
        <v>18.46</v>
      </c>
      <c r="X13" s="2">
        <v>13.63</v>
      </c>
      <c r="Y13" s="2">
        <v>13.97</v>
      </c>
      <c r="Z13" s="2">
        <v>9.84</v>
      </c>
      <c r="AA13" s="2">
        <v>9.5399999999999991</v>
      </c>
      <c r="AB13" s="2">
        <v>13.92</v>
      </c>
      <c r="AC13" s="2">
        <v>9.3000000000000007</v>
      </c>
      <c r="AD13" s="2">
        <v>12.97</v>
      </c>
      <c r="AE13" s="2">
        <v>15.19</v>
      </c>
      <c r="AF13" s="2">
        <v>19.25</v>
      </c>
      <c r="AG13" s="2">
        <v>38.450000000000003</v>
      </c>
      <c r="AH13" s="2">
        <v>0.79</v>
      </c>
      <c r="AI13" s="2">
        <v>0.34</v>
      </c>
      <c r="AJ13" s="2">
        <v>0.02</v>
      </c>
      <c r="AK13" s="2">
        <v>11.66</v>
      </c>
      <c r="AL13" s="2">
        <v>29.49</v>
      </c>
      <c r="AM13" s="2">
        <v>35.51</v>
      </c>
      <c r="AN13" s="2">
        <v>24.88</v>
      </c>
      <c r="AO13" s="2">
        <v>2.65</v>
      </c>
      <c r="AP13" s="2">
        <v>36.479999999999997</v>
      </c>
      <c r="AQ13" s="2">
        <v>9.07</v>
      </c>
      <c r="AR13" s="2">
        <v>957.9</v>
      </c>
    </row>
    <row r="14" spans="1:44" x14ac:dyDescent="0.55000000000000004">
      <c r="A14" s="2" t="s">
        <v>13</v>
      </c>
      <c r="B14" s="2">
        <v>27.7</v>
      </c>
      <c r="C14" s="2">
        <v>8.09</v>
      </c>
      <c r="D14" s="2">
        <v>17.46</v>
      </c>
      <c r="E14" s="2">
        <v>12.86</v>
      </c>
      <c r="F14" s="2">
        <v>11.78</v>
      </c>
      <c r="G14" s="2">
        <v>10.15</v>
      </c>
      <c r="H14" s="2">
        <v>12</v>
      </c>
      <c r="I14" s="2">
        <v>27.09</v>
      </c>
      <c r="J14" s="2">
        <v>18.88</v>
      </c>
      <c r="K14" s="2">
        <v>53.76</v>
      </c>
      <c r="L14" s="2">
        <v>51.87</v>
      </c>
      <c r="M14" s="2">
        <v>20.91</v>
      </c>
      <c r="N14" s="2">
        <v>12.48</v>
      </c>
      <c r="O14" s="2">
        <v>4.6399999999999997</v>
      </c>
      <c r="P14" s="2">
        <v>0.54</v>
      </c>
      <c r="Q14" s="2">
        <v>79.69</v>
      </c>
      <c r="R14" s="2">
        <v>21.68</v>
      </c>
      <c r="S14" s="2">
        <v>0.5</v>
      </c>
      <c r="T14" s="2">
        <v>4.03</v>
      </c>
      <c r="U14" s="2">
        <v>6.73</v>
      </c>
      <c r="V14" s="2">
        <v>18.11</v>
      </c>
      <c r="W14" s="2">
        <v>19.100000000000001</v>
      </c>
      <c r="X14" s="2">
        <v>13.46</v>
      </c>
      <c r="Y14" s="2">
        <v>13.2</v>
      </c>
      <c r="Z14" s="2">
        <v>9.6300000000000008</v>
      </c>
      <c r="AA14" s="2">
        <v>8.1300000000000008</v>
      </c>
      <c r="AB14" s="2">
        <v>15.83</v>
      </c>
      <c r="AC14" s="2">
        <v>9.77</v>
      </c>
      <c r="AD14" s="2">
        <v>10.75</v>
      </c>
      <c r="AE14" s="2">
        <v>16.059999999999999</v>
      </c>
      <c r="AF14" s="2">
        <v>19.170000000000002</v>
      </c>
      <c r="AG14" s="2">
        <v>17.03</v>
      </c>
      <c r="AH14" s="2">
        <v>8.26</v>
      </c>
      <c r="AI14" s="2">
        <v>29.23</v>
      </c>
      <c r="AJ14" s="2">
        <v>0.01</v>
      </c>
      <c r="AK14" s="2">
        <v>12.97</v>
      </c>
      <c r="AL14" s="2">
        <v>13.33</v>
      </c>
      <c r="AM14" s="2">
        <v>28.91</v>
      </c>
      <c r="AN14" s="2">
        <v>27.99</v>
      </c>
      <c r="AO14" s="2">
        <v>8.16</v>
      </c>
      <c r="AP14" s="2">
        <v>38.71</v>
      </c>
      <c r="AQ14" s="2">
        <v>10.37</v>
      </c>
      <c r="AR14" s="2">
        <v>862.1</v>
      </c>
    </row>
    <row r="15" spans="1:44" x14ac:dyDescent="0.55000000000000004">
      <c r="A15" s="2" t="s">
        <v>14</v>
      </c>
      <c r="B15" s="2">
        <v>25.7</v>
      </c>
      <c r="C15" s="2">
        <v>6.71</v>
      </c>
      <c r="D15" s="2">
        <v>13.22</v>
      </c>
      <c r="E15" s="2">
        <v>14.53</v>
      </c>
      <c r="F15" s="2">
        <v>14.01</v>
      </c>
      <c r="G15" s="2">
        <v>11.06</v>
      </c>
      <c r="H15" s="2">
        <v>14.7</v>
      </c>
      <c r="I15" s="2">
        <v>80.66</v>
      </c>
      <c r="J15" s="2">
        <v>15.34</v>
      </c>
      <c r="K15" s="2">
        <v>47.56</v>
      </c>
      <c r="L15" s="2">
        <v>38.18</v>
      </c>
      <c r="M15" s="2">
        <v>27.54</v>
      </c>
      <c r="N15" s="2">
        <v>18.510000000000002</v>
      </c>
      <c r="O15" s="2">
        <v>8.0500000000000007</v>
      </c>
      <c r="P15" s="2">
        <v>1.72</v>
      </c>
      <c r="Q15" s="2">
        <v>87.79</v>
      </c>
      <c r="R15" s="2">
        <v>18.079999999999998</v>
      </c>
      <c r="S15" s="2">
        <v>2.25</v>
      </c>
      <c r="T15" s="2">
        <v>3.63</v>
      </c>
      <c r="U15" s="2">
        <v>9.68</v>
      </c>
      <c r="V15" s="2">
        <v>24.66</v>
      </c>
      <c r="W15" s="2">
        <v>14.83</v>
      </c>
      <c r="X15" s="2">
        <v>15.84</v>
      </c>
      <c r="Y15" s="2">
        <v>8.02</v>
      </c>
      <c r="Z15" s="2">
        <v>5.13</v>
      </c>
      <c r="AA15" s="2">
        <v>13.12</v>
      </c>
      <c r="AB15" s="2">
        <v>25.25</v>
      </c>
      <c r="AC15" s="2">
        <v>9.43</v>
      </c>
      <c r="AD15" s="2">
        <v>9.67</v>
      </c>
      <c r="AE15" s="2">
        <v>12.13</v>
      </c>
      <c r="AF15" s="2">
        <v>23.6</v>
      </c>
      <c r="AG15" s="2">
        <v>33.729999999999997</v>
      </c>
      <c r="AH15" s="2">
        <v>1.97</v>
      </c>
      <c r="AI15" s="2">
        <v>1.31</v>
      </c>
      <c r="AJ15" s="2">
        <v>0.08</v>
      </c>
      <c r="AK15" s="2">
        <v>11.08</v>
      </c>
      <c r="AL15" s="2">
        <v>28.23</v>
      </c>
      <c r="AM15" s="2">
        <v>38.270000000000003</v>
      </c>
      <c r="AN15" s="2">
        <v>31.45</v>
      </c>
      <c r="AO15" s="2">
        <v>3.09</v>
      </c>
      <c r="AP15" s="2">
        <v>27.23</v>
      </c>
      <c r="AQ15" s="2">
        <v>6.44</v>
      </c>
      <c r="AR15" s="2">
        <v>1258.7</v>
      </c>
    </row>
    <row r="16" spans="1:44" x14ac:dyDescent="0.55000000000000004">
      <c r="A16" s="2" t="s">
        <v>15</v>
      </c>
      <c r="B16" s="2">
        <v>21.4</v>
      </c>
      <c r="C16" s="2">
        <v>6.81</v>
      </c>
      <c r="D16" s="2">
        <v>13.14</v>
      </c>
      <c r="E16" s="2">
        <v>12.63</v>
      </c>
      <c r="F16" s="2">
        <v>12.91</v>
      </c>
      <c r="G16" s="2">
        <v>12.76</v>
      </c>
      <c r="H16" s="2">
        <v>20.3</v>
      </c>
      <c r="I16" s="2">
        <v>82.56</v>
      </c>
      <c r="J16" s="2">
        <v>15.36</v>
      </c>
      <c r="K16" s="2">
        <v>42.23</v>
      </c>
      <c r="L16" s="2">
        <v>37.380000000000003</v>
      </c>
      <c r="M16" s="2">
        <v>25.95</v>
      </c>
      <c r="N16" s="2">
        <v>19.579999999999998</v>
      </c>
      <c r="O16" s="2">
        <v>9.07</v>
      </c>
      <c r="P16" s="2">
        <v>0.85</v>
      </c>
      <c r="Q16" s="2">
        <v>82.88</v>
      </c>
      <c r="R16" s="2">
        <v>15.3</v>
      </c>
      <c r="S16" s="2">
        <v>2.19</v>
      </c>
      <c r="T16" s="2">
        <v>3.62</v>
      </c>
      <c r="U16" s="2">
        <v>9.1300000000000008</v>
      </c>
      <c r="V16" s="2">
        <v>30.73</v>
      </c>
      <c r="W16" s="2">
        <v>11.86</v>
      </c>
      <c r="X16" s="2">
        <v>14</v>
      </c>
      <c r="Y16" s="2">
        <v>7.74</v>
      </c>
      <c r="Z16" s="2">
        <v>3.05</v>
      </c>
      <c r="AA16" s="2">
        <v>12.41</v>
      </c>
      <c r="AB16" s="2">
        <v>28.47</v>
      </c>
      <c r="AC16" s="2">
        <v>9.24</v>
      </c>
      <c r="AD16" s="2">
        <v>12.76</v>
      </c>
      <c r="AE16" s="2">
        <v>11.25</v>
      </c>
      <c r="AF16" s="2">
        <v>17.86</v>
      </c>
      <c r="AG16" s="2">
        <v>30.27</v>
      </c>
      <c r="AH16" s="2">
        <v>1.42</v>
      </c>
      <c r="AI16" s="2">
        <v>1.88</v>
      </c>
      <c r="AJ16" s="2">
        <v>0.05</v>
      </c>
      <c r="AK16" s="2">
        <v>11.47</v>
      </c>
      <c r="AL16" s="2">
        <v>37.049999999999997</v>
      </c>
      <c r="AM16" s="2">
        <v>33.67</v>
      </c>
      <c r="AN16" s="2">
        <v>34.270000000000003</v>
      </c>
      <c r="AO16" s="2">
        <v>4.46</v>
      </c>
      <c r="AP16" s="2">
        <v>27.79</v>
      </c>
      <c r="AQ16" s="2">
        <v>6.74</v>
      </c>
      <c r="AR16" s="2">
        <v>975</v>
      </c>
    </row>
    <row r="17" spans="1:44" x14ac:dyDescent="0.55000000000000004">
      <c r="A17" s="2" t="s">
        <v>16</v>
      </c>
      <c r="B17" s="2">
        <v>25.4</v>
      </c>
      <c r="C17" s="2">
        <v>5.54</v>
      </c>
      <c r="D17" s="2">
        <v>10.69</v>
      </c>
      <c r="E17" s="2">
        <v>12.56</v>
      </c>
      <c r="F17" s="2">
        <v>14.45</v>
      </c>
      <c r="G17" s="2">
        <v>13.54</v>
      </c>
      <c r="H17" s="2">
        <v>17.7</v>
      </c>
      <c r="I17" s="2">
        <v>93.05</v>
      </c>
      <c r="J17" s="2">
        <v>15.35</v>
      </c>
      <c r="K17" s="2">
        <v>43.8</v>
      </c>
      <c r="L17" s="2">
        <v>41.38</v>
      </c>
      <c r="M17" s="2">
        <v>35.22</v>
      </c>
      <c r="N17" s="2">
        <v>11.26</v>
      </c>
      <c r="O17" s="2">
        <v>4.24</v>
      </c>
      <c r="P17" s="2">
        <v>2.29</v>
      </c>
      <c r="Q17" s="2">
        <v>87.87</v>
      </c>
      <c r="R17" s="2">
        <v>19.7</v>
      </c>
      <c r="S17" s="2">
        <v>2.66</v>
      </c>
      <c r="T17" s="2">
        <v>2.64</v>
      </c>
      <c r="U17" s="2">
        <v>6.93</v>
      </c>
      <c r="V17" s="2">
        <v>22.24</v>
      </c>
      <c r="W17" s="2">
        <v>19.36</v>
      </c>
      <c r="X17" s="2">
        <v>15.78</v>
      </c>
      <c r="Y17" s="2">
        <v>10.17</v>
      </c>
      <c r="Z17" s="2">
        <v>6.47</v>
      </c>
      <c r="AA17" s="2">
        <v>12.28</v>
      </c>
      <c r="AB17" s="2">
        <v>16.86</v>
      </c>
      <c r="AC17" s="2">
        <v>10.210000000000001</v>
      </c>
      <c r="AD17" s="2">
        <v>10.94</v>
      </c>
      <c r="AE17" s="2">
        <v>15.87</v>
      </c>
      <c r="AF17" s="2">
        <v>21.17</v>
      </c>
      <c r="AG17" s="2">
        <v>38.79</v>
      </c>
      <c r="AH17" s="2">
        <v>0.87</v>
      </c>
      <c r="AI17" s="2">
        <v>0.26</v>
      </c>
      <c r="AJ17" s="2">
        <v>0.05</v>
      </c>
      <c r="AK17" s="2">
        <v>9.06</v>
      </c>
      <c r="AL17" s="2">
        <v>29.8</v>
      </c>
      <c r="AM17" s="2">
        <v>41.28</v>
      </c>
      <c r="AN17" s="2">
        <v>31.61</v>
      </c>
      <c r="AO17" s="2">
        <v>2.27</v>
      </c>
      <c r="AP17" s="2">
        <v>23.43</v>
      </c>
      <c r="AQ17" s="2">
        <v>6.39</v>
      </c>
      <c r="AR17" s="2">
        <v>1142.3</v>
      </c>
    </row>
    <row r="18" spans="1:44" x14ac:dyDescent="0.55000000000000004">
      <c r="A18" s="2" t="s">
        <v>17</v>
      </c>
      <c r="B18" s="2">
        <v>24</v>
      </c>
      <c r="C18" s="2">
        <v>5.25</v>
      </c>
      <c r="D18" s="2">
        <v>10.23</v>
      </c>
      <c r="E18" s="2">
        <v>11.14</v>
      </c>
      <c r="F18" s="2">
        <v>14.04</v>
      </c>
      <c r="G18" s="2">
        <v>14.52</v>
      </c>
      <c r="H18" s="2">
        <v>20.7</v>
      </c>
      <c r="I18" s="2">
        <v>97.5</v>
      </c>
      <c r="J18" s="2">
        <v>17.71</v>
      </c>
      <c r="K18" s="2">
        <v>36.4</v>
      </c>
      <c r="L18" s="2">
        <v>48.22</v>
      </c>
      <c r="M18" s="2">
        <v>31.2</v>
      </c>
      <c r="N18" s="2">
        <v>7.21</v>
      </c>
      <c r="O18" s="2">
        <v>2.35</v>
      </c>
      <c r="P18" s="2">
        <v>7.25</v>
      </c>
      <c r="Q18" s="2">
        <v>75.45</v>
      </c>
      <c r="R18" s="2">
        <v>19.3</v>
      </c>
      <c r="S18" s="2">
        <v>11.7</v>
      </c>
      <c r="T18" s="2">
        <v>0.93</v>
      </c>
      <c r="U18" s="2">
        <v>3.45</v>
      </c>
      <c r="V18" s="2">
        <v>22.04</v>
      </c>
      <c r="W18" s="2">
        <v>16.48</v>
      </c>
      <c r="X18" s="2">
        <v>10.97</v>
      </c>
      <c r="Y18" s="2">
        <v>15.44</v>
      </c>
      <c r="Z18" s="2">
        <v>8.67</v>
      </c>
      <c r="AA18" s="2">
        <v>11.51</v>
      </c>
      <c r="AB18" s="2">
        <v>13.32</v>
      </c>
      <c r="AC18" s="2">
        <v>10.44</v>
      </c>
      <c r="AD18" s="2">
        <v>12.12</v>
      </c>
      <c r="AE18" s="2">
        <v>14.81</v>
      </c>
      <c r="AF18" s="2">
        <v>15.19</v>
      </c>
      <c r="AG18" s="2">
        <v>37.619999999999997</v>
      </c>
      <c r="AH18" s="2">
        <v>0.54</v>
      </c>
      <c r="AI18" s="2">
        <v>0.09</v>
      </c>
      <c r="AJ18" s="2">
        <v>0.01</v>
      </c>
      <c r="AK18" s="2">
        <v>10.59</v>
      </c>
      <c r="AL18" s="2">
        <v>35.96</v>
      </c>
      <c r="AM18" s="2">
        <v>32.119999999999997</v>
      </c>
      <c r="AN18" s="2">
        <v>36.979999999999997</v>
      </c>
      <c r="AO18" s="2">
        <v>5.31</v>
      </c>
      <c r="AP18" s="2">
        <v>27.37</v>
      </c>
      <c r="AQ18" s="2">
        <v>8.0399999999999991</v>
      </c>
      <c r="AR18" s="2">
        <v>718.5</v>
      </c>
    </row>
    <row r="19" spans="1:44" x14ac:dyDescent="0.55000000000000004">
      <c r="A19" s="2" t="s">
        <v>18</v>
      </c>
      <c r="B19" s="2">
        <v>27.2</v>
      </c>
      <c r="C19" s="2">
        <v>5.72</v>
      </c>
      <c r="D19" s="2">
        <v>10.09</v>
      </c>
      <c r="E19" s="2">
        <v>13.72</v>
      </c>
      <c r="F19" s="2">
        <v>14.87</v>
      </c>
      <c r="G19" s="2">
        <v>11.1</v>
      </c>
      <c r="H19" s="2">
        <v>17.3</v>
      </c>
      <c r="I19" s="2">
        <v>65.83</v>
      </c>
      <c r="J19" s="2">
        <v>10.68</v>
      </c>
      <c r="K19" s="2">
        <v>55.83</v>
      </c>
      <c r="L19" s="2">
        <v>28.05</v>
      </c>
      <c r="M19" s="2">
        <v>17.39</v>
      </c>
      <c r="N19" s="2">
        <v>30.34</v>
      </c>
      <c r="O19" s="2">
        <v>17.02</v>
      </c>
      <c r="P19" s="2">
        <v>0.19</v>
      </c>
      <c r="Q19" s="2">
        <v>92.76</v>
      </c>
      <c r="R19" s="2">
        <v>14.77</v>
      </c>
      <c r="S19" s="2">
        <v>0.63</v>
      </c>
      <c r="T19" s="2">
        <v>10.09</v>
      </c>
      <c r="U19" s="2">
        <v>20.64</v>
      </c>
      <c r="V19" s="2">
        <v>23.97</v>
      </c>
      <c r="W19" s="2">
        <v>8.08</v>
      </c>
      <c r="X19" s="2">
        <v>13.34</v>
      </c>
      <c r="Y19" s="2">
        <v>3.37</v>
      </c>
      <c r="Z19" s="2">
        <v>1.34</v>
      </c>
      <c r="AA19" s="2">
        <v>19.78</v>
      </c>
      <c r="AB19" s="2">
        <v>39.04</v>
      </c>
      <c r="AC19" s="2">
        <v>8.24</v>
      </c>
      <c r="AD19" s="2">
        <v>7.54</v>
      </c>
      <c r="AE19" s="2">
        <v>5.8</v>
      </c>
      <c r="AF19" s="2">
        <v>19.07</v>
      </c>
      <c r="AG19" s="2">
        <v>30.79</v>
      </c>
      <c r="AH19" s="2">
        <v>3.06</v>
      </c>
      <c r="AI19" s="2">
        <v>0.95</v>
      </c>
      <c r="AJ19" s="2">
        <v>2.2200000000000002</v>
      </c>
      <c r="AK19" s="2">
        <v>11.92</v>
      </c>
      <c r="AL19" s="2">
        <v>31.99</v>
      </c>
      <c r="AM19" s="2">
        <v>36.72</v>
      </c>
      <c r="AN19" s="2">
        <v>39.159999999999997</v>
      </c>
      <c r="AO19" s="2">
        <v>0.42</v>
      </c>
      <c r="AP19" s="2">
        <v>21.4</v>
      </c>
      <c r="AQ19" s="2">
        <v>4.8499999999999996</v>
      </c>
      <c r="AR19" s="2">
        <v>1824.6</v>
      </c>
    </row>
    <row r="20" spans="1:44" x14ac:dyDescent="0.55000000000000004">
      <c r="A20" s="2" t="s">
        <v>19</v>
      </c>
      <c r="B20" s="2">
        <v>28.7</v>
      </c>
      <c r="C20" s="2">
        <v>6.95</v>
      </c>
      <c r="D20" s="2">
        <v>15.74</v>
      </c>
      <c r="E20" s="2">
        <v>14.12</v>
      </c>
      <c r="F20" s="2">
        <v>13.37</v>
      </c>
      <c r="G20" s="2">
        <v>9.6</v>
      </c>
      <c r="H20" s="2">
        <v>11.5</v>
      </c>
      <c r="I20" s="2">
        <v>88.72</v>
      </c>
      <c r="J20" s="2">
        <v>16.84</v>
      </c>
      <c r="K20" s="2">
        <v>47.05</v>
      </c>
      <c r="L20" s="2">
        <v>41.85</v>
      </c>
      <c r="M20" s="2">
        <v>35</v>
      </c>
      <c r="N20" s="2">
        <v>8.7899999999999991</v>
      </c>
      <c r="O20" s="2">
        <v>2.79</v>
      </c>
      <c r="P20" s="2">
        <v>2.41</v>
      </c>
      <c r="Q20" s="2">
        <v>87.13</v>
      </c>
      <c r="R20" s="2">
        <v>17.829999999999998</v>
      </c>
      <c r="S20" s="2">
        <v>7.73</v>
      </c>
      <c r="T20" s="2">
        <v>1.68</v>
      </c>
      <c r="U20" s="2">
        <v>4.8499999999999996</v>
      </c>
      <c r="V20" s="2">
        <v>19.96</v>
      </c>
      <c r="W20" s="2">
        <v>19.22</v>
      </c>
      <c r="X20" s="2">
        <v>12.5</v>
      </c>
      <c r="Y20" s="2">
        <v>11.64</v>
      </c>
      <c r="Z20" s="2">
        <v>9.82</v>
      </c>
      <c r="AA20" s="2">
        <v>8.5399999999999991</v>
      </c>
      <c r="AB20" s="2">
        <v>13.13</v>
      </c>
      <c r="AC20" s="2">
        <v>9.77</v>
      </c>
      <c r="AD20" s="2">
        <v>12.65</v>
      </c>
      <c r="AE20" s="2">
        <v>19.96</v>
      </c>
      <c r="AF20" s="2">
        <v>18.05</v>
      </c>
      <c r="AG20" s="2">
        <v>30.78</v>
      </c>
      <c r="AH20" s="2">
        <v>1.05</v>
      </c>
      <c r="AI20" s="2">
        <v>0.68</v>
      </c>
      <c r="AJ20" s="2">
        <v>0.01</v>
      </c>
      <c r="AK20" s="2">
        <v>13.22</v>
      </c>
      <c r="AL20" s="2">
        <v>36.21</v>
      </c>
      <c r="AM20" s="2">
        <v>51.14</v>
      </c>
      <c r="AN20" s="2">
        <v>20.39</v>
      </c>
      <c r="AO20" s="2">
        <v>2.06</v>
      </c>
      <c r="AP20" s="2">
        <v>25.42</v>
      </c>
      <c r="AQ20" s="2">
        <v>10.039999999999999</v>
      </c>
      <c r="AR20" s="2">
        <v>1104.3</v>
      </c>
    </row>
    <row r="21" spans="1:44" x14ac:dyDescent="0.55000000000000004">
      <c r="A21" s="2" t="s">
        <v>20</v>
      </c>
      <c r="B21" s="2">
        <v>18.399999999999999</v>
      </c>
      <c r="C21" s="2">
        <v>11.13</v>
      </c>
      <c r="D21" s="2">
        <v>23.93</v>
      </c>
      <c r="E21" s="2">
        <v>15</v>
      </c>
      <c r="F21" s="2">
        <v>12.65</v>
      </c>
      <c r="G21" s="2">
        <v>9.14</v>
      </c>
      <c r="H21" s="2">
        <v>9.6999999999999993</v>
      </c>
      <c r="I21" s="2">
        <v>79.86</v>
      </c>
      <c r="J21" s="2">
        <v>10.98</v>
      </c>
      <c r="K21" s="2">
        <v>36.619999999999997</v>
      </c>
      <c r="L21" s="2">
        <v>28.54</v>
      </c>
      <c r="M21" s="2">
        <v>20.059999999999999</v>
      </c>
      <c r="N21" s="2">
        <v>27.9</v>
      </c>
      <c r="O21" s="2">
        <v>12.81</v>
      </c>
      <c r="P21" s="2">
        <v>1.01</v>
      </c>
      <c r="Q21" s="2">
        <v>88.95</v>
      </c>
      <c r="R21" s="2">
        <v>13.79</v>
      </c>
      <c r="S21" s="2">
        <v>2.88</v>
      </c>
      <c r="T21" s="2">
        <v>4.78</v>
      </c>
      <c r="U21" s="2">
        <v>16.059999999999999</v>
      </c>
      <c r="V21" s="2">
        <v>24.08</v>
      </c>
      <c r="W21" s="2">
        <v>8.39</v>
      </c>
      <c r="X21" s="2">
        <v>13.42</v>
      </c>
      <c r="Y21" s="2">
        <v>5.86</v>
      </c>
      <c r="Z21" s="2">
        <v>2.1</v>
      </c>
      <c r="AA21" s="2">
        <v>15.07</v>
      </c>
      <c r="AB21" s="2">
        <v>35.57</v>
      </c>
      <c r="AC21" s="2">
        <v>8.35</v>
      </c>
      <c r="AD21" s="2">
        <v>9.75</v>
      </c>
      <c r="AE21" s="2">
        <v>8.1300000000000008</v>
      </c>
      <c r="AF21" s="2">
        <v>24.34</v>
      </c>
      <c r="AG21" s="2">
        <v>20.9</v>
      </c>
      <c r="AH21" s="2">
        <v>1.97</v>
      </c>
      <c r="AI21" s="2">
        <v>1.25</v>
      </c>
      <c r="AJ21" s="2">
        <v>0.13</v>
      </c>
      <c r="AK21" s="2">
        <v>15.44</v>
      </c>
      <c r="AL21" s="2">
        <v>35.97</v>
      </c>
      <c r="AM21" s="2">
        <v>27.07</v>
      </c>
      <c r="AN21" s="2">
        <v>20.87</v>
      </c>
      <c r="AO21" s="2">
        <v>2.63</v>
      </c>
      <c r="AP21" s="2">
        <v>49.11</v>
      </c>
      <c r="AQ21" s="2">
        <v>6.23</v>
      </c>
      <c r="AR21" s="2">
        <v>1363.9</v>
      </c>
    </row>
    <row r="22" spans="1:44" x14ac:dyDescent="0.55000000000000004">
      <c r="A22" s="2" t="s">
        <v>21</v>
      </c>
      <c r="B22" s="2">
        <v>26.3</v>
      </c>
      <c r="C22" s="2">
        <v>7.39</v>
      </c>
      <c r="D22" s="2">
        <v>14.64</v>
      </c>
      <c r="E22" s="2">
        <v>13.78</v>
      </c>
      <c r="F22" s="2">
        <v>13.48</v>
      </c>
      <c r="G22" s="2">
        <v>11.48</v>
      </c>
      <c r="H22" s="2">
        <v>12.9</v>
      </c>
      <c r="I22" s="2">
        <v>52.59</v>
      </c>
      <c r="J22" s="2">
        <v>16.690000000000001</v>
      </c>
      <c r="K22" s="2">
        <v>52.12</v>
      </c>
      <c r="L22" s="2">
        <v>46.36</v>
      </c>
      <c r="M22" s="2">
        <v>28.03</v>
      </c>
      <c r="N22" s="2">
        <v>11.83</v>
      </c>
      <c r="O22" s="2">
        <v>4.74</v>
      </c>
      <c r="P22" s="2">
        <v>0.44</v>
      </c>
      <c r="Q22" s="2">
        <v>84.81</v>
      </c>
      <c r="R22" s="2">
        <v>20.86</v>
      </c>
      <c r="S22" s="2">
        <v>1.21</v>
      </c>
      <c r="T22" s="2">
        <v>2.97</v>
      </c>
      <c r="U22" s="2">
        <v>6.35</v>
      </c>
      <c r="V22" s="2">
        <v>19.09</v>
      </c>
      <c r="W22" s="2">
        <v>23.31</v>
      </c>
      <c r="X22" s="2">
        <v>13.83</v>
      </c>
      <c r="Y22" s="2">
        <v>12.57</v>
      </c>
      <c r="Z22" s="2">
        <v>9.58</v>
      </c>
      <c r="AA22" s="2">
        <v>9.27</v>
      </c>
      <c r="AB22" s="2">
        <v>14.95</v>
      </c>
      <c r="AC22" s="2">
        <v>10.15</v>
      </c>
      <c r="AD22" s="2">
        <v>10.43</v>
      </c>
      <c r="AE22" s="2">
        <v>17.03</v>
      </c>
      <c r="AF22" s="2">
        <v>23.72</v>
      </c>
      <c r="AG22" s="2">
        <v>25.13</v>
      </c>
      <c r="AH22" s="2">
        <v>4.8600000000000003</v>
      </c>
      <c r="AI22" s="2">
        <v>10.68</v>
      </c>
      <c r="AJ22" s="2">
        <v>0.05</v>
      </c>
      <c r="AK22" s="2">
        <v>15.18</v>
      </c>
      <c r="AL22" s="2">
        <v>20.38</v>
      </c>
      <c r="AM22" s="2">
        <v>41.39</v>
      </c>
      <c r="AN22" s="2">
        <v>28.9</v>
      </c>
      <c r="AO22" s="2">
        <v>2.65</v>
      </c>
      <c r="AP22" s="2">
        <v>26.17</v>
      </c>
      <c r="AQ22" s="2">
        <v>8.69</v>
      </c>
      <c r="AR22" s="2">
        <v>1002.8</v>
      </c>
    </row>
    <row r="23" spans="1:44" x14ac:dyDescent="0.55000000000000004">
      <c r="A23" s="2" t="s">
        <v>22</v>
      </c>
      <c r="B23" s="2">
        <v>27.7</v>
      </c>
      <c r="C23" s="2">
        <v>6.84</v>
      </c>
      <c r="D23" s="2">
        <v>17.420000000000002</v>
      </c>
      <c r="E23" s="2">
        <v>14.44</v>
      </c>
      <c r="F23" s="2">
        <v>11.9</v>
      </c>
      <c r="G23" s="2">
        <v>10.01</v>
      </c>
      <c r="H23" s="2">
        <v>11.6</v>
      </c>
      <c r="I23" s="2">
        <v>72.03</v>
      </c>
      <c r="J23" s="2">
        <v>17.96</v>
      </c>
      <c r="K23" s="2">
        <v>47.27</v>
      </c>
      <c r="L23" s="2">
        <v>44.5</v>
      </c>
      <c r="M23" s="2">
        <v>30.54</v>
      </c>
      <c r="N23" s="2">
        <v>11.39</v>
      </c>
      <c r="O23" s="2">
        <v>4.22</v>
      </c>
      <c r="P23" s="2">
        <v>2.64</v>
      </c>
      <c r="Q23" s="2">
        <v>84.88</v>
      </c>
      <c r="R23" s="2">
        <v>22.07</v>
      </c>
      <c r="S23" s="2">
        <v>5.41</v>
      </c>
      <c r="T23" s="2">
        <v>1.74</v>
      </c>
      <c r="U23" s="2">
        <v>5.3</v>
      </c>
      <c r="V23" s="2">
        <v>20.13</v>
      </c>
      <c r="W23" s="2">
        <v>17.5</v>
      </c>
      <c r="X23" s="2">
        <v>13.86</v>
      </c>
      <c r="Y23" s="2">
        <v>12.49</v>
      </c>
      <c r="Z23" s="2">
        <v>11.4</v>
      </c>
      <c r="AA23" s="2">
        <v>7.7</v>
      </c>
      <c r="AB23" s="2">
        <v>13.72</v>
      </c>
      <c r="AC23" s="2">
        <v>9.67</v>
      </c>
      <c r="AD23" s="2">
        <v>11.55</v>
      </c>
      <c r="AE23" s="2">
        <v>17.98</v>
      </c>
      <c r="AF23" s="2">
        <v>18.5</v>
      </c>
      <c r="AG23" s="2">
        <v>28.67</v>
      </c>
      <c r="AH23" s="2">
        <v>2.91</v>
      </c>
      <c r="AI23" s="2">
        <v>5.72</v>
      </c>
      <c r="AJ23" s="2">
        <v>0.01</v>
      </c>
      <c r="AK23" s="2">
        <v>14.48</v>
      </c>
      <c r="AL23" s="2">
        <v>29.71</v>
      </c>
      <c r="AM23" s="2">
        <v>50.3</v>
      </c>
      <c r="AN23" s="2">
        <v>22.39</v>
      </c>
      <c r="AO23" s="2">
        <v>2.79</v>
      </c>
      <c r="AP23" s="2">
        <v>23.96</v>
      </c>
      <c r="AQ23" s="2">
        <v>10.29</v>
      </c>
      <c r="AR23" s="2">
        <v>1029.4000000000001</v>
      </c>
    </row>
    <row r="24" spans="1:44" x14ac:dyDescent="0.55000000000000004">
      <c r="A24" s="2" t="s">
        <v>23</v>
      </c>
      <c r="B24" s="2">
        <v>26.3</v>
      </c>
      <c r="C24" s="2">
        <v>5.77</v>
      </c>
      <c r="D24" s="2">
        <v>11.73</v>
      </c>
      <c r="E24" s="2">
        <v>11.81</v>
      </c>
      <c r="F24" s="2">
        <v>13.19</v>
      </c>
      <c r="G24" s="2">
        <v>12.8</v>
      </c>
      <c r="H24" s="2">
        <v>18.5</v>
      </c>
      <c r="I24" s="2">
        <v>95.82</v>
      </c>
      <c r="J24" s="2">
        <v>17.75</v>
      </c>
      <c r="K24" s="2">
        <v>40.94</v>
      </c>
      <c r="L24" s="2">
        <v>41.07</v>
      </c>
      <c r="M24" s="2">
        <v>31.52</v>
      </c>
      <c r="N24" s="2">
        <v>9.99</v>
      </c>
      <c r="O24" s="2">
        <v>3.72</v>
      </c>
      <c r="P24" s="2">
        <v>6.23</v>
      </c>
      <c r="Q24" s="2">
        <v>76.459999999999994</v>
      </c>
      <c r="R24" s="2">
        <v>15.7</v>
      </c>
      <c r="S24" s="2">
        <v>13.11</v>
      </c>
      <c r="T24" s="2">
        <v>1.29</v>
      </c>
      <c r="U24" s="2">
        <v>4.26</v>
      </c>
      <c r="V24" s="2">
        <v>23.77</v>
      </c>
      <c r="W24" s="2">
        <v>13.84</v>
      </c>
      <c r="X24" s="2">
        <v>11.71</v>
      </c>
      <c r="Y24" s="2">
        <v>12.18</v>
      </c>
      <c r="Z24" s="2">
        <v>8.8800000000000008</v>
      </c>
      <c r="AA24" s="2">
        <v>12.95</v>
      </c>
      <c r="AB24" s="2">
        <v>16.489999999999998</v>
      </c>
      <c r="AC24" s="2">
        <v>9.0299999999999994</v>
      </c>
      <c r="AD24" s="2">
        <v>11.96</v>
      </c>
      <c r="AE24" s="2">
        <v>15.14</v>
      </c>
      <c r="AF24" s="2">
        <v>28.21</v>
      </c>
      <c r="AG24" s="2">
        <v>37.229999999999997</v>
      </c>
      <c r="AH24" s="2">
        <v>0.53</v>
      </c>
      <c r="AI24" s="2">
        <v>0.25</v>
      </c>
      <c r="AJ24" s="2">
        <v>0.02</v>
      </c>
      <c r="AK24" s="2">
        <v>12.38</v>
      </c>
      <c r="AL24" s="2">
        <v>21.38</v>
      </c>
      <c r="AM24" s="2">
        <v>33.1</v>
      </c>
      <c r="AN24" s="2">
        <v>35.76</v>
      </c>
      <c r="AO24" s="2">
        <v>3.53</v>
      </c>
      <c r="AP24" s="2">
        <v>27.38</v>
      </c>
      <c r="AQ24" s="2">
        <v>6.87</v>
      </c>
      <c r="AR24" s="2">
        <v>898.8</v>
      </c>
    </row>
    <row r="25" spans="1:44" x14ac:dyDescent="0.55000000000000004">
      <c r="A25" s="2" t="s">
        <v>24</v>
      </c>
      <c r="B25" s="2">
        <v>31</v>
      </c>
      <c r="C25" s="2">
        <v>7.62</v>
      </c>
      <c r="D25" s="2">
        <v>16.61</v>
      </c>
      <c r="E25" s="2">
        <v>14.05</v>
      </c>
      <c r="F25" s="2">
        <v>13.18</v>
      </c>
      <c r="G25" s="2">
        <v>9.1300000000000008</v>
      </c>
      <c r="H25" s="2">
        <v>8.3000000000000007</v>
      </c>
      <c r="I25" s="2">
        <v>41.07</v>
      </c>
      <c r="J25" s="2">
        <v>18.03</v>
      </c>
      <c r="K25" s="2">
        <v>57.79</v>
      </c>
      <c r="L25" s="2">
        <v>50.83</v>
      </c>
      <c r="M25" s="2">
        <v>24.91</v>
      </c>
      <c r="N25" s="2">
        <v>10.6</v>
      </c>
      <c r="O25" s="2">
        <v>4.53</v>
      </c>
      <c r="P25" s="2">
        <v>0.69</v>
      </c>
      <c r="Q25" s="2">
        <v>84.58</v>
      </c>
      <c r="R25" s="2">
        <v>24</v>
      </c>
      <c r="S25" s="2">
        <v>1.08</v>
      </c>
      <c r="T25" s="2">
        <v>2.99</v>
      </c>
      <c r="U25" s="2">
        <v>5.09</v>
      </c>
      <c r="V25" s="2">
        <v>18.63</v>
      </c>
      <c r="W25" s="2">
        <v>19.829999999999998</v>
      </c>
      <c r="X25" s="2">
        <v>13.37</v>
      </c>
      <c r="Y25" s="2">
        <v>12.75</v>
      </c>
      <c r="Z25" s="2">
        <v>12.2</v>
      </c>
      <c r="AA25" s="2">
        <v>8.4600000000000009</v>
      </c>
      <c r="AB25" s="2">
        <v>12.93</v>
      </c>
      <c r="AC25" s="2">
        <v>10.43</v>
      </c>
      <c r="AD25" s="2">
        <v>12.47</v>
      </c>
      <c r="AE25" s="2">
        <v>15.1</v>
      </c>
      <c r="AF25" s="2">
        <v>30.32</v>
      </c>
      <c r="AG25" s="2">
        <v>16.37</v>
      </c>
      <c r="AH25" s="2">
        <v>2.85</v>
      </c>
      <c r="AI25" s="2">
        <v>21.79</v>
      </c>
      <c r="AJ25" s="2">
        <v>0.01</v>
      </c>
      <c r="AK25" s="2">
        <v>15.75</v>
      </c>
      <c r="AL25" s="2">
        <v>12.91</v>
      </c>
      <c r="AM25" s="2">
        <v>48.25</v>
      </c>
      <c r="AN25" s="2">
        <v>22.85</v>
      </c>
      <c r="AO25" s="2">
        <v>2.87</v>
      </c>
      <c r="AP25" s="2">
        <v>25.07</v>
      </c>
      <c r="AQ25" s="2">
        <v>10.34</v>
      </c>
      <c r="AR25" s="2">
        <v>961.3</v>
      </c>
    </row>
    <row r="26" spans="1:44" x14ac:dyDescent="0.55000000000000004">
      <c r="A26" s="2" t="s">
        <v>25</v>
      </c>
      <c r="B26" s="2">
        <v>21.1</v>
      </c>
      <c r="C26" s="2">
        <v>10.47</v>
      </c>
      <c r="D26" s="2">
        <v>17.989999999999998</v>
      </c>
      <c r="E26" s="2">
        <v>13.18</v>
      </c>
      <c r="F26" s="2">
        <v>12.38</v>
      </c>
      <c r="G26" s="2">
        <v>10.34</v>
      </c>
      <c r="H26" s="2">
        <v>14.4</v>
      </c>
      <c r="I26" s="2">
        <v>76.58</v>
      </c>
      <c r="J26" s="2">
        <v>12.28</v>
      </c>
      <c r="K26" s="2">
        <v>41.01</v>
      </c>
      <c r="L26" s="2">
        <v>27.86</v>
      </c>
      <c r="M26" s="2">
        <v>15.87</v>
      </c>
      <c r="N26" s="2">
        <v>26.72</v>
      </c>
      <c r="O26" s="2">
        <v>20.57</v>
      </c>
      <c r="P26" s="2">
        <v>1.1100000000000001</v>
      </c>
      <c r="Q26" s="2">
        <v>88.74</v>
      </c>
      <c r="R26" s="2">
        <v>8.17</v>
      </c>
      <c r="S26" s="2">
        <v>0.48</v>
      </c>
      <c r="T26" s="2">
        <v>1.27</v>
      </c>
      <c r="U26" s="2">
        <v>13.02</v>
      </c>
      <c r="V26" s="2">
        <v>22.7</v>
      </c>
      <c r="W26" s="2">
        <v>4.99</v>
      </c>
      <c r="X26" s="2">
        <v>13.73</v>
      </c>
      <c r="Y26" s="2">
        <v>4.4000000000000004</v>
      </c>
      <c r="Z26" s="2">
        <v>1.1399999999999999</v>
      </c>
      <c r="AA26" s="2">
        <v>18.18</v>
      </c>
      <c r="AB26" s="2">
        <v>37.090000000000003</v>
      </c>
      <c r="AC26" s="2">
        <v>6.29</v>
      </c>
      <c r="AD26" s="2">
        <v>10.1</v>
      </c>
      <c r="AE26" s="2">
        <v>6.31</v>
      </c>
      <c r="AF26" s="2">
        <v>18.39</v>
      </c>
      <c r="AG26" s="2">
        <v>20.37</v>
      </c>
      <c r="AH26" s="2">
        <v>2.66</v>
      </c>
      <c r="AI26" s="2">
        <v>1.97</v>
      </c>
      <c r="AJ26" s="2">
        <v>0.28000000000000003</v>
      </c>
      <c r="AK26" s="2">
        <v>14.13</v>
      </c>
      <c r="AL26" s="2">
        <v>42.2</v>
      </c>
      <c r="AM26" s="2">
        <v>27.97</v>
      </c>
      <c r="AN26" s="2">
        <v>30.14</v>
      </c>
      <c r="AO26" s="2">
        <v>6.65</v>
      </c>
      <c r="AP26" s="2">
        <v>38.79</v>
      </c>
      <c r="AQ26" s="2">
        <v>5.62</v>
      </c>
      <c r="AR26" s="2">
        <v>1430.6</v>
      </c>
    </row>
    <row r="27" spans="1:44" x14ac:dyDescent="0.55000000000000004">
      <c r="A27" s="2" t="s">
        <v>26</v>
      </c>
      <c r="B27" s="2">
        <v>25.3</v>
      </c>
      <c r="C27" s="2">
        <v>5.54</v>
      </c>
      <c r="D27" s="2">
        <v>11.61</v>
      </c>
      <c r="E27" s="2">
        <v>12</v>
      </c>
      <c r="F27" s="2">
        <v>13.46</v>
      </c>
      <c r="G27" s="2">
        <v>12.53</v>
      </c>
      <c r="H27" s="2">
        <v>19.399999999999999</v>
      </c>
      <c r="I27" s="2">
        <v>92.82</v>
      </c>
      <c r="J27" s="2">
        <v>14.74</v>
      </c>
      <c r="K27" s="2">
        <v>40.729999999999997</v>
      </c>
      <c r="L27" s="2">
        <v>43.96</v>
      </c>
      <c r="M27" s="2">
        <v>34.28</v>
      </c>
      <c r="N27" s="2">
        <v>8.27</v>
      </c>
      <c r="O27" s="2">
        <v>2.68</v>
      </c>
      <c r="P27" s="2">
        <v>2</v>
      </c>
      <c r="Q27" s="2">
        <v>85.47</v>
      </c>
      <c r="R27" s="2">
        <v>17.22</v>
      </c>
      <c r="S27" s="2">
        <v>11.27</v>
      </c>
      <c r="T27" s="2">
        <v>1.34</v>
      </c>
      <c r="U27" s="2">
        <v>4.49</v>
      </c>
      <c r="V27" s="2">
        <v>20.149999999999999</v>
      </c>
      <c r="W27" s="2">
        <v>19.21</v>
      </c>
      <c r="X27" s="2">
        <v>11.98</v>
      </c>
      <c r="Y27" s="2">
        <v>11.16</v>
      </c>
      <c r="Z27" s="2">
        <v>10.81</v>
      </c>
      <c r="AA27" s="2">
        <v>9.6999999999999993</v>
      </c>
      <c r="AB27" s="2">
        <v>13.3</v>
      </c>
      <c r="AC27" s="2">
        <v>9.7100000000000009</v>
      </c>
      <c r="AD27" s="2">
        <v>11.14</v>
      </c>
      <c r="AE27" s="2">
        <v>19.66</v>
      </c>
      <c r="AF27" s="2">
        <v>18.11</v>
      </c>
      <c r="AG27" s="2">
        <v>35.22</v>
      </c>
      <c r="AH27" s="2">
        <v>1.03</v>
      </c>
      <c r="AI27" s="2">
        <v>0.38</v>
      </c>
      <c r="AJ27" s="2">
        <v>0.02</v>
      </c>
      <c r="AK27" s="2">
        <v>11.51</v>
      </c>
      <c r="AL27" s="2">
        <v>33.729999999999997</v>
      </c>
      <c r="AM27" s="2">
        <v>44.35</v>
      </c>
      <c r="AN27" s="2">
        <v>30.45</v>
      </c>
      <c r="AO27" s="2">
        <v>1.45</v>
      </c>
      <c r="AP27" s="2">
        <v>21.28</v>
      </c>
      <c r="AQ27" s="2">
        <v>9.66</v>
      </c>
      <c r="AR27" s="2">
        <v>1018.9</v>
      </c>
    </row>
    <row r="28" spans="1:44" x14ac:dyDescent="0.55000000000000004">
      <c r="A28" s="2" t="s">
        <v>27</v>
      </c>
      <c r="B28" s="2">
        <v>27.2</v>
      </c>
      <c r="C28" s="2">
        <v>6.05</v>
      </c>
      <c r="D28" s="2">
        <v>13.5</v>
      </c>
      <c r="E28" s="2">
        <v>13</v>
      </c>
      <c r="F28" s="2">
        <v>13.86</v>
      </c>
      <c r="G28" s="2">
        <v>12.36</v>
      </c>
      <c r="H28" s="2">
        <v>14.1</v>
      </c>
      <c r="I28" s="2">
        <v>94.92</v>
      </c>
      <c r="J28" s="2">
        <v>15.71</v>
      </c>
      <c r="K28" s="2">
        <v>43.37</v>
      </c>
      <c r="L28" s="2">
        <v>44.89</v>
      </c>
      <c r="M28" s="2">
        <v>30.53</v>
      </c>
      <c r="N28" s="2">
        <v>8.39</v>
      </c>
      <c r="O28" s="2">
        <v>2.71</v>
      </c>
      <c r="P28" s="2">
        <v>5.34</v>
      </c>
      <c r="Q28" s="2">
        <v>80.290000000000006</v>
      </c>
      <c r="R28" s="2">
        <v>17.54</v>
      </c>
      <c r="S28" s="2">
        <v>18.399999999999999</v>
      </c>
      <c r="T28" s="2">
        <v>1.01</v>
      </c>
      <c r="U28" s="2">
        <v>3.69</v>
      </c>
      <c r="V28" s="2">
        <v>21.06</v>
      </c>
      <c r="W28" s="2">
        <v>12.64</v>
      </c>
      <c r="X28" s="2">
        <v>11.93</v>
      </c>
      <c r="Y28" s="2">
        <v>11.81</v>
      </c>
      <c r="Z28" s="2">
        <v>12.49</v>
      </c>
      <c r="AA28" s="2">
        <v>10.36</v>
      </c>
      <c r="AB28" s="2">
        <v>14.26</v>
      </c>
      <c r="AC28" s="2">
        <v>8.7200000000000006</v>
      </c>
      <c r="AD28" s="2">
        <v>10.3</v>
      </c>
      <c r="AE28" s="2">
        <v>18.22</v>
      </c>
      <c r="AF28" s="2">
        <v>26.62</v>
      </c>
      <c r="AG28" s="2">
        <v>37.14</v>
      </c>
      <c r="AH28" s="2">
        <v>0.68</v>
      </c>
      <c r="AI28" s="2">
        <v>0.36</v>
      </c>
      <c r="AJ28" s="2">
        <v>0</v>
      </c>
      <c r="AK28" s="2">
        <v>12.6</v>
      </c>
      <c r="AL28" s="2">
        <v>22.6</v>
      </c>
      <c r="AM28" s="2">
        <v>33.270000000000003</v>
      </c>
      <c r="AN28" s="2">
        <v>28.97</v>
      </c>
      <c r="AO28" s="2">
        <v>2.5</v>
      </c>
      <c r="AP28" s="2">
        <v>33.69</v>
      </c>
      <c r="AQ28" s="2">
        <v>8.02</v>
      </c>
      <c r="AR28" s="2">
        <v>1039.2</v>
      </c>
    </row>
    <row r="29" spans="1:44" x14ac:dyDescent="0.55000000000000004">
      <c r="A29" s="2" t="s">
        <v>28</v>
      </c>
      <c r="B29" s="2">
        <v>25.5</v>
      </c>
      <c r="C29" s="2">
        <v>5.96</v>
      </c>
      <c r="D29" s="2">
        <v>11.95</v>
      </c>
      <c r="E29" s="2">
        <v>13.25</v>
      </c>
      <c r="F29" s="2">
        <v>14.49</v>
      </c>
      <c r="G29" s="2">
        <v>13.17</v>
      </c>
      <c r="H29" s="2">
        <v>15.5</v>
      </c>
      <c r="I29" s="2">
        <v>92.49</v>
      </c>
      <c r="J29" s="2">
        <v>15.43</v>
      </c>
      <c r="K29" s="2">
        <v>47.51</v>
      </c>
      <c r="L29" s="2">
        <v>39.590000000000003</v>
      </c>
      <c r="M29" s="2">
        <v>34.869999999999997</v>
      </c>
      <c r="N29" s="2">
        <v>12</v>
      </c>
      <c r="O29" s="2">
        <v>5.18</v>
      </c>
      <c r="P29" s="2">
        <v>0.84</v>
      </c>
      <c r="Q29" s="2">
        <v>87.73</v>
      </c>
      <c r="R29" s="2">
        <v>17.16</v>
      </c>
      <c r="S29" s="2">
        <v>3.14</v>
      </c>
      <c r="T29" s="2">
        <v>2.06</v>
      </c>
      <c r="U29" s="2">
        <v>7.28</v>
      </c>
      <c r="V29" s="2">
        <v>22.39</v>
      </c>
      <c r="W29" s="2">
        <v>22.52</v>
      </c>
      <c r="X29" s="2">
        <v>13.43</v>
      </c>
      <c r="Y29" s="2">
        <v>9.76</v>
      </c>
      <c r="Z29" s="2">
        <v>5.64</v>
      </c>
      <c r="AA29" s="2">
        <v>12.74</v>
      </c>
      <c r="AB29" s="2">
        <v>17.600000000000001</v>
      </c>
      <c r="AC29" s="2">
        <v>9.2899999999999991</v>
      </c>
      <c r="AD29" s="2">
        <v>11.31</v>
      </c>
      <c r="AE29" s="2">
        <v>18.68</v>
      </c>
      <c r="AF29" s="2">
        <v>18.059999999999999</v>
      </c>
      <c r="AG29" s="2">
        <v>27.7</v>
      </c>
      <c r="AH29" s="2">
        <v>0.93</v>
      </c>
      <c r="AI29" s="2">
        <v>0.19</v>
      </c>
      <c r="AJ29" s="2">
        <v>0.09</v>
      </c>
      <c r="AK29" s="2">
        <v>10.65</v>
      </c>
      <c r="AL29" s="2">
        <v>42.38</v>
      </c>
      <c r="AM29" s="2">
        <v>49.05</v>
      </c>
      <c r="AN29" s="2">
        <v>33.869999999999997</v>
      </c>
      <c r="AO29" s="2">
        <v>0.67</v>
      </c>
      <c r="AP29" s="2">
        <v>14.07</v>
      </c>
      <c r="AQ29" s="2">
        <v>4.62</v>
      </c>
      <c r="AR29" s="2">
        <v>1080</v>
      </c>
    </row>
    <row r="30" spans="1:44" x14ac:dyDescent="0.55000000000000004">
      <c r="A30" s="2" t="s">
        <v>29</v>
      </c>
      <c r="B30" s="2">
        <v>30.2</v>
      </c>
      <c r="C30" s="2">
        <v>7.35</v>
      </c>
      <c r="D30" s="2">
        <v>15.29</v>
      </c>
      <c r="E30" s="2">
        <v>13.74</v>
      </c>
      <c r="F30" s="2">
        <v>12.37</v>
      </c>
      <c r="G30" s="2">
        <v>10.17</v>
      </c>
      <c r="H30" s="2">
        <v>10.8</v>
      </c>
      <c r="I30" s="2">
        <v>55.1</v>
      </c>
      <c r="J30" s="2">
        <v>22.19</v>
      </c>
      <c r="K30" s="2">
        <v>52.23</v>
      </c>
      <c r="L30" s="2">
        <v>47.85</v>
      </c>
      <c r="M30" s="2">
        <v>24.72</v>
      </c>
      <c r="N30" s="2">
        <v>13.16</v>
      </c>
      <c r="O30" s="2">
        <v>4.68</v>
      </c>
      <c r="P30" s="2">
        <v>3.98</v>
      </c>
      <c r="Q30" s="2">
        <v>82.15</v>
      </c>
      <c r="R30" s="2">
        <v>24.44</v>
      </c>
      <c r="S30" s="2">
        <v>1.25</v>
      </c>
      <c r="T30" s="2">
        <v>4.76</v>
      </c>
      <c r="U30" s="2">
        <v>5.79</v>
      </c>
      <c r="V30" s="2">
        <v>18.899999999999999</v>
      </c>
      <c r="W30" s="2">
        <v>17.079999999999998</v>
      </c>
      <c r="X30" s="2">
        <v>15.52</v>
      </c>
      <c r="Y30" s="2">
        <v>13.17</v>
      </c>
      <c r="Z30" s="2">
        <v>14.88</v>
      </c>
      <c r="AA30" s="2">
        <v>6.97</v>
      </c>
      <c r="AB30" s="2">
        <v>14.1</v>
      </c>
      <c r="AC30" s="2">
        <v>9.1199999999999992</v>
      </c>
      <c r="AD30" s="2">
        <v>10.68</v>
      </c>
      <c r="AE30" s="2">
        <v>12.89</v>
      </c>
      <c r="AF30" s="2">
        <v>30.69</v>
      </c>
      <c r="AG30" s="2">
        <v>27.55</v>
      </c>
      <c r="AH30" s="2">
        <v>1.34</v>
      </c>
      <c r="AI30" s="2">
        <v>8.2899999999999991</v>
      </c>
      <c r="AJ30" s="2">
        <v>0.01</v>
      </c>
      <c r="AK30" s="2">
        <v>17.670000000000002</v>
      </c>
      <c r="AL30" s="2">
        <v>14.45</v>
      </c>
      <c r="AM30" s="2">
        <v>38.340000000000003</v>
      </c>
      <c r="AN30" s="2">
        <v>21.57</v>
      </c>
      <c r="AO30" s="2">
        <v>10.62</v>
      </c>
      <c r="AP30" s="2">
        <v>36.32</v>
      </c>
      <c r="AQ30" s="2">
        <v>9.19</v>
      </c>
      <c r="AR30" s="2">
        <v>1055</v>
      </c>
    </row>
    <row r="31" spans="1:44" x14ac:dyDescent="0.55000000000000004">
      <c r="A31" s="2" t="s">
        <v>30</v>
      </c>
      <c r="B31" s="2">
        <v>22.8</v>
      </c>
      <c r="C31" s="2">
        <v>9.5399999999999991</v>
      </c>
      <c r="D31" s="2">
        <v>13.76</v>
      </c>
      <c r="E31" s="2">
        <v>12.28</v>
      </c>
      <c r="F31" s="2">
        <v>12.96</v>
      </c>
      <c r="G31" s="2">
        <v>10.51</v>
      </c>
      <c r="H31" s="2">
        <v>18.2</v>
      </c>
      <c r="I31" s="2">
        <v>51.25</v>
      </c>
      <c r="J31" s="2">
        <v>13.81</v>
      </c>
      <c r="K31" s="2">
        <v>48.65</v>
      </c>
      <c r="L31" s="2">
        <v>36.71</v>
      </c>
      <c r="M31" s="2">
        <v>19.77</v>
      </c>
      <c r="N31" s="2">
        <v>23.24</v>
      </c>
      <c r="O31" s="2">
        <v>12.54</v>
      </c>
      <c r="P31" s="2">
        <v>0.17</v>
      </c>
      <c r="Q31" s="2">
        <v>86.94</v>
      </c>
      <c r="R31" s="2">
        <v>18.09</v>
      </c>
      <c r="S31" s="2">
        <v>0.92</v>
      </c>
      <c r="T31" s="2">
        <v>5.21</v>
      </c>
      <c r="U31" s="2">
        <v>13.75</v>
      </c>
      <c r="V31" s="2">
        <v>24.58</v>
      </c>
      <c r="W31" s="2">
        <v>11.57</v>
      </c>
      <c r="X31" s="2">
        <v>13.79</v>
      </c>
      <c r="Y31" s="2">
        <v>6.64</v>
      </c>
      <c r="Z31" s="2">
        <v>2.84</v>
      </c>
      <c r="AA31" s="2">
        <v>14.25</v>
      </c>
      <c r="AB31" s="2">
        <v>31.3</v>
      </c>
      <c r="AC31" s="2">
        <v>10.27</v>
      </c>
      <c r="AD31" s="2">
        <v>9.5</v>
      </c>
      <c r="AE31" s="2">
        <v>9.6999999999999993</v>
      </c>
      <c r="AF31" s="2">
        <v>17.71</v>
      </c>
      <c r="AG31" s="2">
        <v>25.19</v>
      </c>
      <c r="AH31" s="2">
        <v>7.02</v>
      </c>
      <c r="AI31" s="2">
        <v>1.8</v>
      </c>
      <c r="AJ31" s="2">
        <v>0.25</v>
      </c>
      <c r="AK31" s="2">
        <v>14.13</v>
      </c>
      <c r="AL31" s="2">
        <v>33.9</v>
      </c>
      <c r="AM31" s="2">
        <v>28.79</v>
      </c>
      <c r="AN31" s="2">
        <v>39.49</v>
      </c>
      <c r="AO31" s="2">
        <v>1.87</v>
      </c>
      <c r="AP31" s="2">
        <v>28.29</v>
      </c>
      <c r="AQ31" s="2">
        <v>8.35</v>
      </c>
      <c r="AR31" s="2">
        <v>1071.0999999999999</v>
      </c>
    </row>
    <row r="32" spans="1:44" x14ac:dyDescent="0.55000000000000004">
      <c r="A32" s="2" t="s">
        <v>31</v>
      </c>
      <c r="B32" s="2">
        <v>22.6</v>
      </c>
      <c r="C32" s="2">
        <v>7.47</v>
      </c>
      <c r="D32" s="2">
        <v>14.14</v>
      </c>
      <c r="E32" s="2">
        <v>12.41</v>
      </c>
      <c r="F32" s="2">
        <v>13.2</v>
      </c>
      <c r="G32" s="2">
        <v>12.82</v>
      </c>
      <c r="H32" s="2">
        <v>17.3</v>
      </c>
      <c r="I32" s="2">
        <v>87.15</v>
      </c>
      <c r="J32" s="2">
        <v>18.84</v>
      </c>
      <c r="K32" s="2">
        <v>38.479999999999997</v>
      </c>
      <c r="L32" s="2">
        <v>39.35</v>
      </c>
      <c r="M32" s="2">
        <v>24.4</v>
      </c>
      <c r="N32" s="2">
        <v>17.13</v>
      </c>
      <c r="O32" s="2">
        <v>9.4700000000000006</v>
      </c>
      <c r="P32" s="2">
        <v>2.97</v>
      </c>
      <c r="Q32" s="2">
        <v>80.87</v>
      </c>
      <c r="R32" s="2">
        <v>15.07</v>
      </c>
      <c r="S32" s="2">
        <v>2.97</v>
      </c>
      <c r="T32" s="2">
        <v>2.3199999999999998</v>
      </c>
      <c r="U32" s="2">
        <v>8.6300000000000008</v>
      </c>
      <c r="V32" s="2">
        <v>29</v>
      </c>
      <c r="W32" s="2">
        <v>10.32</v>
      </c>
      <c r="X32" s="2">
        <v>13.91</v>
      </c>
      <c r="Y32" s="2">
        <v>8.77</v>
      </c>
      <c r="Z32" s="2">
        <v>4.1500000000000004</v>
      </c>
      <c r="AA32" s="2">
        <v>11.04</v>
      </c>
      <c r="AB32" s="2">
        <v>26.09</v>
      </c>
      <c r="AC32" s="2">
        <v>9.39</v>
      </c>
      <c r="AD32" s="2">
        <v>12.77</v>
      </c>
      <c r="AE32" s="2">
        <v>11.82</v>
      </c>
      <c r="AF32" s="2">
        <v>16.59</v>
      </c>
      <c r="AG32" s="2">
        <v>26.65</v>
      </c>
      <c r="AH32" s="2">
        <v>1.27</v>
      </c>
      <c r="AI32" s="2">
        <v>1.2</v>
      </c>
      <c r="AJ32" s="2">
        <v>0.05</v>
      </c>
      <c r="AK32" s="2">
        <v>12.71</v>
      </c>
      <c r="AL32" s="2">
        <v>41.53</v>
      </c>
      <c r="AM32" s="2">
        <v>31.72</v>
      </c>
      <c r="AN32" s="2">
        <v>32.049999999999997</v>
      </c>
      <c r="AO32" s="2">
        <v>4.68</v>
      </c>
      <c r="AP32" s="2">
        <v>33</v>
      </c>
      <c r="AQ32" s="2">
        <v>7.28</v>
      </c>
      <c r="AR32" s="2">
        <v>892</v>
      </c>
    </row>
    <row r="33" spans="1:44" x14ac:dyDescent="0.55000000000000004">
      <c r="A33" s="2" t="s">
        <v>32</v>
      </c>
      <c r="B33" s="2">
        <v>23.5</v>
      </c>
      <c r="C33" s="2">
        <v>5.5</v>
      </c>
      <c r="D33" s="2">
        <v>12.47</v>
      </c>
      <c r="E33" s="2">
        <v>13.62</v>
      </c>
      <c r="F33" s="2">
        <v>13.78</v>
      </c>
      <c r="G33" s="2">
        <v>12.2</v>
      </c>
      <c r="H33" s="2">
        <v>18.899999999999999</v>
      </c>
      <c r="I33" s="2">
        <v>77.760000000000005</v>
      </c>
      <c r="J33" s="2">
        <v>14.75</v>
      </c>
      <c r="K33" s="2">
        <v>47.94</v>
      </c>
      <c r="L33" s="2">
        <v>36.26</v>
      </c>
      <c r="M33" s="2">
        <v>31.51</v>
      </c>
      <c r="N33" s="2">
        <v>16.809999999999999</v>
      </c>
      <c r="O33" s="2">
        <v>6.38</v>
      </c>
      <c r="P33" s="2">
        <v>0.99</v>
      </c>
      <c r="Q33" s="2">
        <v>85.41</v>
      </c>
      <c r="R33" s="2">
        <v>20.399999999999999</v>
      </c>
      <c r="S33" s="2">
        <v>0.88</v>
      </c>
      <c r="T33" s="2">
        <v>5.32</v>
      </c>
      <c r="U33" s="2">
        <v>10.16</v>
      </c>
      <c r="V33" s="2">
        <v>21.37</v>
      </c>
      <c r="W33" s="2">
        <v>15.44</v>
      </c>
      <c r="X33" s="2">
        <v>16.38</v>
      </c>
      <c r="Y33" s="2">
        <v>5.55</v>
      </c>
      <c r="Z33" s="2">
        <v>4.12</v>
      </c>
      <c r="AA33" s="2">
        <v>15.71</v>
      </c>
      <c r="AB33" s="2">
        <v>23.62</v>
      </c>
      <c r="AC33" s="2">
        <v>10.11</v>
      </c>
      <c r="AD33" s="2">
        <v>10.08</v>
      </c>
      <c r="AE33" s="2">
        <v>12.59</v>
      </c>
      <c r="AF33" s="2">
        <v>28.39</v>
      </c>
      <c r="AG33" s="2">
        <v>37.97</v>
      </c>
      <c r="AH33" s="2">
        <v>1.39</v>
      </c>
      <c r="AI33" s="2">
        <v>1.4</v>
      </c>
      <c r="AJ33" s="2">
        <v>0.13</v>
      </c>
      <c r="AK33" s="2">
        <v>8.92</v>
      </c>
      <c r="AL33" s="2">
        <v>21.8</v>
      </c>
      <c r="AM33" s="2">
        <v>34.17</v>
      </c>
      <c r="AN33" s="2">
        <v>39.049999999999997</v>
      </c>
      <c r="AO33" s="2">
        <v>1.88</v>
      </c>
      <c r="AP33" s="2">
        <v>23.51</v>
      </c>
      <c r="AQ33" s="2">
        <v>3.88</v>
      </c>
      <c r="AR33" s="2">
        <v>1317.4</v>
      </c>
    </row>
    <row r="34" spans="1:44" x14ac:dyDescent="0.55000000000000004">
      <c r="A34" s="2" t="s">
        <v>33</v>
      </c>
      <c r="B34" s="2">
        <v>20.7</v>
      </c>
      <c r="C34" s="2">
        <v>7.68</v>
      </c>
      <c r="D34" s="2">
        <v>19.34</v>
      </c>
      <c r="E34" s="2">
        <v>15.69</v>
      </c>
      <c r="F34" s="2">
        <v>13.12</v>
      </c>
      <c r="G34" s="2">
        <v>9.34</v>
      </c>
      <c r="H34" s="2">
        <v>14.1</v>
      </c>
      <c r="I34" s="2">
        <v>60.8</v>
      </c>
      <c r="J34" s="2">
        <v>15.15</v>
      </c>
      <c r="K34" s="2">
        <v>44.95</v>
      </c>
      <c r="L34" s="2">
        <v>37.020000000000003</v>
      </c>
      <c r="M34" s="2">
        <v>20.010000000000002</v>
      </c>
      <c r="N34" s="2">
        <v>21.16</v>
      </c>
      <c r="O34" s="2">
        <v>11.96</v>
      </c>
      <c r="P34" s="2">
        <v>0.73</v>
      </c>
      <c r="Q34" s="2">
        <v>80.48</v>
      </c>
      <c r="R34" s="2">
        <v>15.97</v>
      </c>
      <c r="S34" s="2">
        <v>1.17</v>
      </c>
      <c r="T34" s="2">
        <v>4.16</v>
      </c>
      <c r="U34" s="2">
        <v>12.42</v>
      </c>
      <c r="V34" s="2">
        <v>26.21</v>
      </c>
      <c r="W34" s="2">
        <v>12.12</v>
      </c>
      <c r="X34" s="2">
        <v>12.96</v>
      </c>
      <c r="Y34" s="2">
        <v>7.97</v>
      </c>
      <c r="Z34" s="2">
        <v>4.37</v>
      </c>
      <c r="AA34" s="2">
        <v>12.1</v>
      </c>
      <c r="AB34" s="2">
        <v>29.97</v>
      </c>
      <c r="AC34" s="2">
        <v>9.07</v>
      </c>
      <c r="AD34" s="2">
        <v>10.52</v>
      </c>
      <c r="AE34" s="2">
        <v>11.21</v>
      </c>
      <c r="AF34" s="2">
        <v>24</v>
      </c>
      <c r="AG34" s="2">
        <v>18.77</v>
      </c>
      <c r="AH34" s="2">
        <v>2.85</v>
      </c>
      <c r="AI34" s="2">
        <v>4.51</v>
      </c>
      <c r="AJ34" s="2">
        <v>0.11</v>
      </c>
      <c r="AK34" s="2">
        <v>14.44</v>
      </c>
      <c r="AL34" s="2">
        <v>35.32</v>
      </c>
      <c r="AM34" s="2">
        <v>28.21</v>
      </c>
      <c r="AN34" s="2">
        <v>30.64</v>
      </c>
      <c r="AO34" s="2">
        <v>3.78</v>
      </c>
      <c r="AP34" s="2">
        <v>37.31</v>
      </c>
      <c r="AQ34" s="2">
        <v>7.35</v>
      </c>
      <c r="AR34" s="2">
        <v>1028.2</v>
      </c>
    </row>
    <row r="35" spans="1:44" x14ac:dyDescent="0.55000000000000004">
      <c r="A35" s="2" t="s">
        <v>34</v>
      </c>
      <c r="B35" s="2">
        <v>25.7</v>
      </c>
      <c r="C35" s="2">
        <v>5.57</v>
      </c>
      <c r="D35" s="2">
        <v>11.02</v>
      </c>
      <c r="E35" s="2">
        <v>12.95</v>
      </c>
      <c r="F35" s="2">
        <v>12.66</v>
      </c>
      <c r="G35" s="2">
        <v>12.6</v>
      </c>
      <c r="H35" s="2">
        <v>19.399999999999999</v>
      </c>
      <c r="I35" s="2">
        <v>94.21</v>
      </c>
      <c r="J35" s="2">
        <v>12.97</v>
      </c>
      <c r="K35" s="2">
        <v>45.16</v>
      </c>
      <c r="L35" s="2">
        <v>36.659999999999997</v>
      </c>
      <c r="M35" s="2">
        <v>33.31</v>
      </c>
      <c r="N35" s="2">
        <v>14.79</v>
      </c>
      <c r="O35" s="2">
        <v>6.11</v>
      </c>
      <c r="P35" s="2">
        <v>0.79</v>
      </c>
      <c r="Q35" s="2">
        <v>86.77</v>
      </c>
      <c r="R35" s="2">
        <v>17.14</v>
      </c>
      <c r="S35" s="2">
        <v>2.83</v>
      </c>
      <c r="T35" s="2">
        <v>2.5499999999999998</v>
      </c>
      <c r="U35" s="2">
        <v>6.88</v>
      </c>
      <c r="V35" s="2">
        <v>26.49</v>
      </c>
      <c r="W35" s="2">
        <v>17.82</v>
      </c>
      <c r="X35" s="2">
        <v>12.24</v>
      </c>
      <c r="Y35" s="2">
        <v>8.89</v>
      </c>
      <c r="Z35" s="2">
        <v>4.72</v>
      </c>
      <c r="AA35" s="2">
        <v>12.17</v>
      </c>
      <c r="AB35" s="2">
        <v>21.4</v>
      </c>
      <c r="AC35" s="2">
        <v>10.32</v>
      </c>
      <c r="AD35" s="2">
        <v>12.71</v>
      </c>
      <c r="AE35" s="2">
        <v>15.81</v>
      </c>
      <c r="AF35" s="2">
        <v>23.3</v>
      </c>
      <c r="AG35" s="2">
        <v>28.84</v>
      </c>
      <c r="AH35" s="2">
        <v>0.73</v>
      </c>
      <c r="AI35" s="2">
        <v>0.3</v>
      </c>
      <c r="AJ35" s="2">
        <v>0.01</v>
      </c>
      <c r="AK35" s="2">
        <v>9.86</v>
      </c>
      <c r="AL35" s="2">
        <v>36.96</v>
      </c>
      <c r="AM35" s="2">
        <v>40.369999999999997</v>
      </c>
      <c r="AN35" s="2">
        <v>36.520000000000003</v>
      </c>
      <c r="AO35" s="2">
        <v>0.7</v>
      </c>
      <c r="AP35" s="2">
        <v>19.96</v>
      </c>
      <c r="AQ35" s="2">
        <v>5.17</v>
      </c>
      <c r="AR35" s="2">
        <v>1021</v>
      </c>
    </row>
    <row r="36" spans="1:44" x14ac:dyDescent="0.55000000000000004">
      <c r="A36" s="2" t="s">
        <v>35</v>
      </c>
      <c r="B36" s="2">
        <v>24</v>
      </c>
      <c r="C36" s="2">
        <v>7.01</v>
      </c>
      <c r="D36" s="2">
        <v>13.48</v>
      </c>
      <c r="E36" s="2">
        <v>12.63</v>
      </c>
      <c r="F36" s="2">
        <v>13.24</v>
      </c>
      <c r="G36" s="2">
        <v>12.11</v>
      </c>
      <c r="H36" s="2">
        <v>17.3</v>
      </c>
      <c r="I36" s="2">
        <v>85.83</v>
      </c>
      <c r="J36" s="2">
        <v>19.079999999999998</v>
      </c>
      <c r="K36" s="2">
        <v>41.84</v>
      </c>
      <c r="L36" s="2">
        <v>41.73</v>
      </c>
      <c r="M36" s="2">
        <v>28.95</v>
      </c>
      <c r="N36" s="2">
        <v>13.12</v>
      </c>
      <c r="O36" s="2">
        <v>5.55</v>
      </c>
      <c r="P36" s="2">
        <v>1.03</v>
      </c>
      <c r="Q36" s="2">
        <v>79.959999999999994</v>
      </c>
      <c r="R36" s="2">
        <v>18.86</v>
      </c>
      <c r="S36" s="2">
        <v>2.38</v>
      </c>
      <c r="T36" s="2">
        <v>2.7</v>
      </c>
      <c r="U36" s="2">
        <v>6.26</v>
      </c>
      <c r="V36" s="2">
        <v>26.16</v>
      </c>
      <c r="W36" s="2">
        <v>17.2</v>
      </c>
      <c r="X36" s="2">
        <v>11.82</v>
      </c>
      <c r="Y36" s="2">
        <v>11.84</v>
      </c>
      <c r="Z36" s="2">
        <v>6.96</v>
      </c>
      <c r="AA36" s="2">
        <v>10.32</v>
      </c>
      <c r="AB36" s="2">
        <v>19.88</v>
      </c>
      <c r="AC36" s="2">
        <v>10.37</v>
      </c>
      <c r="AD36" s="2">
        <v>12.83</v>
      </c>
      <c r="AE36" s="2">
        <v>14.25</v>
      </c>
      <c r="AF36" s="2">
        <v>26.56</v>
      </c>
      <c r="AG36" s="2">
        <v>26.51</v>
      </c>
      <c r="AH36" s="2">
        <v>1.1000000000000001</v>
      </c>
      <c r="AI36" s="2">
        <v>1.46</v>
      </c>
      <c r="AJ36" s="2">
        <v>0.03</v>
      </c>
      <c r="AK36" s="2">
        <v>11.94</v>
      </c>
      <c r="AL36" s="2">
        <v>32.4</v>
      </c>
      <c r="AM36" s="2">
        <v>33</v>
      </c>
      <c r="AN36" s="2">
        <v>33.17</v>
      </c>
      <c r="AO36" s="2">
        <v>3.77</v>
      </c>
      <c r="AP36" s="2">
        <v>30.45</v>
      </c>
      <c r="AQ36" s="2">
        <v>7.24</v>
      </c>
      <c r="AR36" s="2">
        <v>910.3</v>
      </c>
    </row>
    <row r="37" spans="1:44" x14ac:dyDescent="0.55000000000000004">
      <c r="A37" s="2" t="s">
        <v>36</v>
      </c>
      <c r="B37" s="2">
        <v>24.5</v>
      </c>
      <c r="C37" s="2">
        <v>6.85</v>
      </c>
      <c r="D37" s="2">
        <v>16.27</v>
      </c>
      <c r="E37" s="2">
        <v>13.43</v>
      </c>
      <c r="F37" s="2">
        <v>12.99</v>
      </c>
      <c r="G37" s="2">
        <v>11.51</v>
      </c>
      <c r="H37" s="2">
        <v>14.4</v>
      </c>
      <c r="I37" s="2">
        <v>63.52</v>
      </c>
      <c r="J37" s="2">
        <v>17.53</v>
      </c>
      <c r="K37" s="2">
        <v>45.24</v>
      </c>
      <c r="L37" s="2">
        <v>45.41</v>
      </c>
      <c r="M37" s="2">
        <v>27.89</v>
      </c>
      <c r="N37" s="2">
        <v>13.02</v>
      </c>
      <c r="O37" s="2">
        <v>4.24</v>
      </c>
      <c r="P37" s="2">
        <v>1.74</v>
      </c>
      <c r="Q37" s="2">
        <v>83.3</v>
      </c>
      <c r="R37" s="2">
        <v>18.52</v>
      </c>
      <c r="S37" s="2">
        <v>4.4400000000000004</v>
      </c>
      <c r="T37" s="2">
        <v>2.35</v>
      </c>
      <c r="U37" s="2">
        <v>6.72</v>
      </c>
      <c r="V37" s="2">
        <v>21.32</v>
      </c>
      <c r="W37" s="2">
        <v>17.23</v>
      </c>
      <c r="X37" s="2">
        <v>13.78</v>
      </c>
      <c r="Y37" s="2">
        <v>12.29</v>
      </c>
      <c r="Z37" s="2">
        <v>7.64</v>
      </c>
      <c r="AA37" s="2">
        <v>9.1</v>
      </c>
      <c r="AB37" s="2">
        <v>16.36</v>
      </c>
      <c r="AC37" s="2">
        <v>10.14</v>
      </c>
      <c r="AD37" s="2">
        <v>11.82</v>
      </c>
      <c r="AE37" s="2">
        <v>16.940000000000001</v>
      </c>
      <c r="AF37" s="2">
        <v>26.26</v>
      </c>
      <c r="AG37" s="2">
        <v>25.51</v>
      </c>
      <c r="AH37" s="2">
        <v>4.83</v>
      </c>
      <c r="AI37" s="2">
        <v>5.47</v>
      </c>
      <c r="AJ37" s="2">
        <v>0.6</v>
      </c>
      <c r="AK37" s="2">
        <v>12.39</v>
      </c>
      <c r="AL37" s="2">
        <v>24.94</v>
      </c>
      <c r="AM37" s="2">
        <v>40.36</v>
      </c>
      <c r="AN37" s="2">
        <v>30.7</v>
      </c>
      <c r="AO37" s="2">
        <v>4.29</v>
      </c>
      <c r="AP37" s="2">
        <v>25.91</v>
      </c>
      <c r="AQ37" s="2">
        <v>9.23</v>
      </c>
      <c r="AR37" s="2">
        <v>1000.5</v>
      </c>
    </row>
    <row r="38" spans="1:44" x14ac:dyDescent="0.55000000000000004">
      <c r="A38" s="2" t="s">
        <v>37</v>
      </c>
      <c r="B38" s="2">
        <v>22.9</v>
      </c>
      <c r="C38" s="2">
        <v>4.54</v>
      </c>
      <c r="D38" s="2">
        <v>9.2899999999999991</v>
      </c>
      <c r="E38" s="2">
        <v>10.47</v>
      </c>
      <c r="F38" s="2">
        <v>12.88</v>
      </c>
      <c r="G38" s="2">
        <v>14.96</v>
      </c>
      <c r="H38" s="2">
        <v>24.7</v>
      </c>
      <c r="I38" s="2">
        <v>95.19</v>
      </c>
      <c r="J38" s="2">
        <v>20.28</v>
      </c>
      <c r="K38" s="2">
        <v>33.07</v>
      </c>
      <c r="L38" s="2">
        <v>41.47</v>
      </c>
      <c r="M38" s="2">
        <v>32.54</v>
      </c>
      <c r="N38" s="2">
        <v>9.8800000000000008</v>
      </c>
      <c r="O38" s="2">
        <v>3.4</v>
      </c>
      <c r="P38" s="2">
        <v>6.13</v>
      </c>
      <c r="Q38" s="2">
        <v>78.12</v>
      </c>
      <c r="R38" s="2">
        <v>17.09</v>
      </c>
      <c r="S38" s="2">
        <v>4.7300000000000004</v>
      </c>
      <c r="T38" s="2">
        <v>1.38</v>
      </c>
      <c r="U38" s="2">
        <v>4.6100000000000003</v>
      </c>
      <c r="V38" s="2">
        <v>27.92</v>
      </c>
      <c r="W38" s="2">
        <v>13.79</v>
      </c>
      <c r="X38" s="2">
        <v>12.32</v>
      </c>
      <c r="Y38" s="2">
        <v>12.35</v>
      </c>
      <c r="Z38" s="2">
        <v>5.39</v>
      </c>
      <c r="AA38" s="2">
        <v>11.1</v>
      </c>
      <c r="AB38" s="2">
        <v>18.25</v>
      </c>
      <c r="AC38" s="2">
        <v>10.54</v>
      </c>
      <c r="AD38" s="2">
        <v>13.41</v>
      </c>
      <c r="AE38" s="2">
        <v>13.67</v>
      </c>
      <c r="AF38" s="2">
        <v>21.32</v>
      </c>
      <c r="AG38" s="2">
        <v>36.97</v>
      </c>
      <c r="AH38" s="2">
        <v>0.9</v>
      </c>
      <c r="AI38" s="2">
        <v>0.27</v>
      </c>
      <c r="AJ38" s="2">
        <v>0.06</v>
      </c>
      <c r="AK38" s="2">
        <v>11.86</v>
      </c>
      <c r="AL38" s="2">
        <v>28.62</v>
      </c>
      <c r="AM38" s="2">
        <v>27.57</v>
      </c>
      <c r="AN38" s="2">
        <v>39.43</v>
      </c>
      <c r="AO38" s="2">
        <v>3.78</v>
      </c>
      <c r="AP38" s="2">
        <v>28.86</v>
      </c>
      <c r="AQ38" s="2">
        <v>7.95</v>
      </c>
      <c r="AR38" s="2">
        <v>734.6</v>
      </c>
    </row>
    <row r="39" spans="1:44" x14ac:dyDescent="0.55000000000000004">
      <c r="A39" s="2" t="s">
        <v>38</v>
      </c>
      <c r="B39" s="2">
        <v>23.9</v>
      </c>
      <c r="C39" s="2">
        <v>8.2100000000000009</v>
      </c>
      <c r="D39" s="2">
        <v>13.01</v>
      </c>
      <c r="E39" s="2">
        <v>12.74</v>
      </c>
      <c r="F39" s="2">
        <v>13</v>
      </c>
      <c r="G39" s="2">
        <v>11.79</v>
      </c>
      <c r="H39" s="2">
        <v>17.3</v>
      </c>
      <c r="I39" s="2">
        <v>80.8</v>
      </c>
      <c r="J39" s="2">
        <v>17.190000000000001</v>
      </c>
      <c r="K39" s="2">
        <v>44.08</v>
      </c>
      <c r="L39" s="2">
        <v>38.119999999999997</v>
      </c>
      <c r="M39" s="2">
        <v>29.93</v>
      </c>
      <c r="N39" s="2">
        <v>15.05</v>
      </c>
      <c r="O39" s="2">
        <v>7.87</v>
      </c>
      <c r="P39" s="2">
        <v>2.2400000000000002</v>
      </c>
      <c r="Q39" s="2">
        <v>81.239999999999995</v>
      </c>
      <c r="R39" s="2">
        <v>15.09</v>
      </c>
      <c r="S39" s="2">
        <v>2.72</v>
      </c>
      <c r="T39" s="2">
        <v>3.75</v>
      </c>
      <c r="U39" s="2">
        <v>7.24</v>
      </c>
      <c r="V39" s="2">
        <v>28.76</v>
      </c>
      <c r="W39" s="2">
        <v>13.87</v>
      </c>
      <c r="X39" s="2">
        <v>13.24</v>
      </c>
      <c r="Y39" s="2">
        <v>8.57</v>
      </c>
      <c r="Z39" s="2">
        <v>5.64</v>
      </c>
      <c r="AA39" s="2">
        <v>10.69</v>
      </c>
      <c r="AB39" s="2">
        <v>25.2</v>
      </c>
      <c r="AC39" s="2">
        <v>8.68</v>
      </c>
      <c r="AD39" s="2">
        <v>12.39</v>
      </c>
      <c r="AE39" s="2">
        <v>14.04</v>
      </c>
      <c r="AF39" s="2">
        <v>25.12</v>
      </c>
      <c r="AG39" s="2">
        <v>32.36</v>
      </c>
      <c r="AH39" s="2">
        <v>1.4</v>
      </c>
      <c r="AI39" s="2">
        <v>2.39</v>
      </c>
      <c r="AJ39" s="2">
        <v>0.04</v>
      </c>
      <c r="AK39" s="2">
        <v>9.82</v>
      </c>
      <c r="AL39" s="2">
        <v>28.87</v>
      </c>
      <c r="AM39" s="2">
        <v>30.81</v>
      </c>
      <c r="AN39" s="2">
        <v>34.89</v>
      </c>
      <c r="AO39" s="2">
        <v>6.6</v>
      </c>
      <c r="AP39" s="2">
        <v>30.77</v>
      </c>
      <c r="AQ39" s="2">
        <v>7.53</v>
      </c>
      <c r="AR39" s="2">
        <v>1022.6</v>
      </c>
    </row>
    <row r="40" spans="1:44" x14ac:dyDescent="0.55000000000000004">
      <c r="A40" s="2" t="s">
        <v>39</v>
      </c>
      <c r="B40" s="2">
        <v>23.9</v>
      </c>
      <c r="C40" s="2">
        <v>6.8</v>
      </c>
      <c r="D40" s="2">
        <v>15.13</v>
      </c>
      <c r="E40" s="2">
        <v>13.29</v>
      </c>
      <c r="F40" s="2">
        <v>13.29</v>
      </c>
      <c r="G40" s="2">
        <v>11.16</v>
      </c>
      <c r="H40" s="2">
        <v>16.5</v>
      </c>
      <c r="I40" s="2">
        <v>82.65</v>
      </c>
      <c r="J40" s="2">
        <v>11.7</v>
      </c>
      <c r="K40" s="2">
        <v>45.77</v>
      </c>
      <c r="L40" s="2">
        <v>27.69</v>
      </c>
      <c r="M40" s="2">
        <v>19.600000000000001</v>
      </c>
      <c r="N40" s="2">
        <v>29.14</v>
      </c>
      <c r="O40" s="2">
        <v>13.95</v>
      </c>
      <c r="P40" s="2">
        <v>0.56999999999999995</v>
      </c>
      <c r="Q40" s="2">
        <v>88.7</v>
      </c>
      <c r="R40" s="2">
        <v>11.76</v>
      </c>
      <c r="S40" s="2">
        <v>6.85</v>
      </c>
      <c r="T40" s="2">
        <v>3.7</v>
      </c>
      <c r="U40" s="2">
        <v>14.1</v>
      </c>
      <c r="V40" s="2">
        <v>28.94</v>
      </c>
      <c r="W40" s="2">
        <v>9.8699999999999992</v>
      </c>
      <c r="X40" s="2">
        <v>11.56</v>
      </c>
      <c r="Y40" s="2">
        <v>4.83</v>
      </c>
      <c r="Z40" s="2">
        <v>1.89</v>
      </c>
      <c r="AA40" s="2">
        <v>16.23</v>
      </c>
      <c r="AB40" s="2">
        <v>38.72</v>
      </c>
      <c r="AC40" s="2">
        <v>7.68</v>
      </c>
      <c r="AD40" s="2">
        <v>9.0399999999999991</v>
      </c>
      <c r="AE40" s="2">
        <v>8.4499999999999993</v>
      </c>
      <c r="AF40" s="2">
        <v>22.08</v>
      </c>
      <c r="AG40" s="2">
        <v>27.23</v>
      </c>
      <c r="AH40" s="2">
        <v>1.98</v>
      </c>
      <c r="AI40" s="2">
        <v>0.88</v>
      </c>
      <c r="AJ40" s="2">
        <v>0.28999999999999998</v>
      </c>
      <c r="AK40" s="2">
        <v>12.67</v>
      </c>
      <c r="AL40" s="2">
        <v>34.869999999999997</v>
      </c>
      <c r="AM40" s="2">
        <v>31.85</v>
      </c>
      <c r="AN40" s="2">
        <v>34.840000000000003</v>
      </c>
      <c r="AO40" s="2">
        <v>2.5</v>
      </c>
      <c r="AP40" s="2">
        <v>29.15</v>
      </c>
      <c r="AQ40" s="2">
        <v>6.19</v>
      </c>
      <c r="AR40" s="2">
        <v>1559.6</v>
      </c>
    </row>
    <row r="41" spans="1:44" x14ac:dyDescent="0.55000000000000004">
      <c r="A41" s="2" t="s">
        <v>40</v>
      </c>
      <c r="B41" s="2">
        <v>25.7</v>
      </c>
      <c r="C41" s="2">
        <v>6.27</v>
      </c>
      <c r="D41" s="2">
        <v>13.57</v>
      </c>
      <c r="E41" s="2">
        <v>13.2</v>
      </c>
      <c r="F41" s="2">
        <v>14.35</v>
      </c>
      <c r="G41" s="2">
        <v>12.67</v>
      </c>
      <c r="H41" s="2">
        <v>14.3</v>
      </c>
      <c r="I41" s="2">
        <v>92.68</v>
      </c>
      <c r="J41" s="2">
        <v>15.39</v>
      </c>
      <c r="K41" s="2">
        <v>41.85</v>
      </c>
      <c r="L41" s="2">
        <v>43.46</v>
      </c>
      <c r="M41" s="2">
        <v>31.93</v>
      </c>
      <c r="N41" s="2">
        <v>9.32</v>
      </c>
      <c r="O41" s="2">
        <v>2.73</v>
      </c>
      <c r="P41" s="2">
        <v>5.59</v>
      </c>
      <c r="Q41" s="2">
        <v>80.790000000000006</v>
      </c>
      <c r="R41" s="2">
        <v>18.510000000000002</v>
      </c>
      <c r="S41" s="2">
        <v>13.64</v>
      </c>
      <c r="T41" s="2">
        <v>1.3</v>
      </c>
      <c r="U41" s="2">
        <v>4.58</v>
      </c>
      <c r="V41" s="2">
        <v>19.77</v>
      </c>
      <c r="W41" s="2">
        <v>13.39</v>
      </c>
      <c r="X41" s="2">
        <v>11.84</v>
      </c>
      <c r="Y41" s="2">
        <v>12.1</v>
      </c>
      <c r="Z41" s="2">
        <v>10.73</v>
      </c>
      <c r="AA41" s="2">
        <v>11.25</v>
      </c>
      <c r="AB41" s="2">
        <v>15.03</v>
      </c>
      <c r="AC41" s="2">
        <v>9.41</v>
      </c>
      <c r="AD41" s="2">
        <v>10.52</v>
      </c>
      <c r="AE41" s="2">
        <v>17.43</v>
      </c>
      <c r="AF41" s="2">
        <v>26.88</v>
      </c>
      <c r="AG41" s="2">
        <v>35.229999999999997</v>
      </c>
      <c r="AH41" s="2">
        <v>0.79</v>
      </c>
      <c r="AI41" s="2">
        <v>0.26</v>
      </c>
      <c r="AJ41" s="2">
        <v>0.02</v>
      </c>
      <c r="AK41" s="2">
        <v>12.15</v>
      </c>
      <c r="AL41" s="2">
        <v>24.67</v>
      </c>
      <c r="AM41" s="2">
        <v>33.950000000000003</v>
      </c>
      <c r="AN41" s="2">
        <v>28.26</v>
      </c>
      <c r="AO41" s="2">
        <v>3.03</v>
      </c>
      <c r="AP41" s="2">
        <v>33.700000000000003</v>
      </c>
      <c r="AQ41" s="2">
        <v>7.97</v>
      </c>
      <c r="AR41" s="2">
        <v>1005</v>
      </c>
    </row>
    <row r="42" spans="1:44" x14ac:dyDescent="0.55000000000000004">
      <c r="A42" s="2" t="s">
        <v>41</v>
      </c>
      <c r="B42" s="2">
        <v>24.3</v>
      </c>
      <c r="C42" s="2">
        <v>5.91</v>
      </c>
      <c r="D42" s="2">
        <v>13.32</v>
      </c>
      <c r="E42" s="2">
        <v>14.11</v>
      </c>
      <c r="F42" s="2">
        <v>13.61</v>
      </c>
      <c r="G42" s="2">
        <v>11.42</v>
      </c>
      <c r="H42" s="2">
        <v>17.3</v>
      </c>
      <c r="I42" s="2">
        <v>76.739999999999995</v>
      </c>
      <c r="J42" s="2">
        <v>14.92</v>
      </c>
      <c r="K42" s="2">
        <v>48.91</v>
      </c>
      <c r="L42" s="2">
        <v>37.549999999999997</v>
      </c>
      <c r="M42" s="2">
        <v>27.78</v>
      </c>
      <c r="N42" s="2">
        <v>18.36</v>
      </c>
      <c r="O42" s="2">
        <v>8.9700000000000006</v>
      </c>
      <c r="P42" s="2">
        <v>0.35</v>
      </c>
      <c r="Q42" s="2">
        <v>87.93</v>
      </c>
      <c r="R42" s="2">
        <v>17.63</v>
      </c>
      <c r="S42" s="2">
        <v>1.03</v>
      </c>
      <c r="T42" s="2">
        <v>4.2</v>
      </c>
      <c r="U42" s="2">
        <v>11.18</v>
      </c>
      <c r="V42" s="2">
        <v>24.75</v>
      </c>
      <c r="W42" s="2">
        <v>16.45</v>
      </c>
      <c r="X42" s="2">
        <v>14.85</v>
      </c>
      <c r="Y42" s="2">
        <v>7.25</v>
      </c>
      <c r="Z42" s="2">
        <v>3.8</v>
      </c>
      <c r="AA42" s="2">
        <v>12.83</v>
      </c>
      <c r="AB42" s="2">
        <v>25.82</v>
      </c>
      <c r="AC42" s="2">
        <v>10.09</v>
      </c>
      <c r="AD42" s="2">
        <v>10.19</v>
      </c>
      <c r="AE42" s="2">
        <v>13.56</v>
      </c>
      <c r="AF42" s="2">
        <v>19.829999999999998</v>
      </c>
      <c r="AG42" s="2">
        <v>29.74</v>
      </c>
      <c r="AH42" s="2">
        <v>2.8</v>
      </c>
      <c r="AI42" s="2">
        <v>0.84</v>
      </c>
      <c r="AJ42" s="2">
        <v>7.0000000000000007E-2</v>
      </c>
      <c r="AK42" s="2">
        <v>11.12</v>
      </c>
      <c r="AL42" s="2">
        <v>35.6</v>
      </c>
      <c r="AM42" s="2">
        <v>39.630000000000003</v>
      </c>
      <c r="AN42" s="2">
        <v>35.25</v>
      </c>
      <c r="AO42" s="2">
        <v>1.79</v>
      </c>
      <c r="AP42" s="2">
        <v>22.18</v>
      </c>
      <c r="AQ42" s="2">
        <v>5.44</v>
      </c>
      <c r="AR42" s="2">
        <v>1119.0999999999999</v>
      </c>
    </row>
    <row r="43" spans="1:44" x14ac:dyDescent="0.55000000000000004">
      <c r="A43" s="2" t="s">
        <v>42</v>
      </c>
      <c r="B43" s="2">
        <v>28.5</v>
      </c>
      <c r="C43" s="2">
        <v>6.07</v>
      </c>
      <c r="D43" s="2">
        <v>12.04</v>
      </c>
      <c r="E43" s="2">
        <v>14.63</v>
      </c>
      <c r="F43" s="2">
        <v>14.6</v>
      </c>
      <c r="G43" s="2">
        <v>11.57</v>
      </c>
      <c r="H43" s="2">
        <v>12.7</v>
      </c>
      <c r="I43" s="2">
        <v>92.54</v>
      </c>
      <c r="J43" s="2">
        <v>14.48</v>
      </c>
      <c r="K43" s="2">
        <v>49.52</v>
      </c>
      <c r="L43" s="2">
        <v>39.68</v>
      </c>
      <c r="M43" s="2">
        <v>33.590000000000003</v>
      </c>
      <c r="N43" s="2">
        <v>14.08</v>
      </c>
      <c r="O43" s="2">
        <v>5.69</v>
      </c>
      <c r="P43" s="2">
        <v>1.98</v>
      </c>
      <c r="Q43" s="2">
        <v>90.98</v>
      </c>
      <c r="R43" s="2">
        <v>18.559999999999999</v>
      </c>
      <c r="S43" s="2">
        <v>2.34</v>
      </c>
      <c r="T43" s="2">
        <v>3.24</v>
      </c>
      <c r="U43" s="2">
        <v>8.25</v>
      </c>
      <c r="V43" s="2">
        <v>23.85</v>
      </c>
      <c r="W43" s="2">
        <v>15.56</v>
      </c>
      <c r="X43" s="2">
        <v>16.45</v>
      </c>
      <c r="Y43" s="2">
        <v>8.1199999999999992</v>
      </c>
      <c r="Z43" s="2">
        <v>5.85</v>
      </c>
      <c r="AA43" s="2">
        <v>12.06</v>
      </c>
      <c r="AB43" s="2">
        <v>20.25</v>
      </c>
      <c r="AC43" s="2">
        <v>9.44</v>
      </c>
      <c r="AD43" s="2">
        <v>11.68</v>
      </c>
      <c r="AE43" s="2">
        <v>14.48</v>
      </c>
      <c r="AF43" s="2">
        <v>22.92</v>
      </c>
      <c r="AG43" s="2">
        <v>36.340000000000003</v>
      </c>
      <c r="AH43" s="2">
        <v>0.79</v>
      </c>
      <c r="AI43" s="2">
        <v>0.22</v>
      </c>
      <c r="AJ43" s="2">
        <v>0.04</v>
      </c>
      <c r="AK43" s="2">
        <v>9.6300000000000008</v>
      </c>
      <c r="AL43" s="2">
        <v>30.06</v>
      </c>
      <c r="AM43" s="2">
        <v>47.21</v>
      </c>
      <c r="AN43" s="2">
        <v>28.54</v>
      </c>
      <c r="AO43" s="2">
        <v>1.56</v>
      </c>
      <c r="AP43" s="2">
        <v>21.87</v>
      </c>
      <c r="AQ43" s="2">
        <v>6.19</v>
      </c>
      <c r="AR43" s="2">
        <v>1293.2</v>
      </c>
    </row>
    <row r="44" spans="1:44" x14ac:dyDescent="0.55000000000000004">
      <c r="A44" s="2" t="s">
        <v>43</v>
      </c>
      <c r="B44" s="2">
        <v>25.8</v>
      </c>
      <c r="C44" s="2">
        <v>5.84</v>
      </c>
      <c r="D44" s="2">
        <v>11.11</v>
      </c>
      <c r="E44" s="2">
        <v>12.22</v>
      </c>
      <c r="F44" s="2">
        <v>13.15</v>
      </c>
      <c r="G44" s="2">
        <v>12.35</v>
      </c>
      <c r="H44" s="2">
        <v>19.5</v>
      </c>
      <c r="I44" s="2">
        <v>94.37</v>
      </c>
      <c r="J44" s="2">
        <v>20.82</v>
      </c>
      <c r="K44" s="2">
        <v>41.67</v>
      </c>
      <c r="L44" s="2">
        <v>43.41</v>
      </c>
      <c r="M44" s="2">
        <v>33.96</v>
      </c>
      <c r="N44" s="2">
        <v>8.91</v>
      </c>
      <c r="O44" s="2">
        <v>2.98</v>
      </c>
      <c r="P44" s="2">
        <v>4.3600000000000003</v>
      </c>
      <c r="Q44" s="2">
        <v>81.27</v>
      </c>
      <c r="R44" s="2">
        <v>18.29</v>
      </c>
      <c r="S44" s="2">
        <v>1.84</v>
      </c>
      <c r="T44" s="2">
        <v>2.94</v>
      </c>
      <c r="U44" s="2">
        <v>5.99</v>
      </c>
      <c r="V44" s="2">
        <v>23.71</v>
      </c>
      <c r="W44" s="2">
        <v>18.2</v>
      </c>
      <c r="X44" s="2">
        <v>13.34</v>
      </c>
      <c r="Y44" s="2">
        <v>11.56</v>
      </c>
      <c r="Z44" s="2">
        <v>7.02</v>
      </c>
      <c r="AA44" s="2">
        <v>10.37</v>
      </c>
      <c r="AB44" s="2">
        <v>16.03</v>
      </c>
      <c r="AC44" s="2">
        <v>11.11</v>
      </c>
      <c r="AD44" s="2">
        <v>12.78</v>
      </c>
      <c r="AE44" s="2">
        <v>16.059999999999999</v>
      </c>
      <c r="AF44" s="2">
        <v>25.29</v>
      </c>
      <c r="AG44" s="2">
        <v>37.21</v>
      </c>
      <c r="AH44" s="2">
        <v>0.81</v>
      </c>
      <c r="AI44" s="2">
        <v>0.28999999999999998</v>
      </c>
      <c r="AJ44" s="2">
        <v>0.04</v>
      </c>
      <c r="AK44" s="2">
        <v>9.56</v>
      </c>
      <c r="AL44" s="2">
        <v>26.8</v>
      </c>
      <c r="AM44" s="2">
        <v>37.07</v>
      </c>
      <c r="AN44" s="2">
        <v>32.17</v>
      </c>
      <c r="AO44" s="2">
        <v>2.96</v>
      </c>
      <c r="AP44" s="2">
        <v>26.91</v>
      </c>
      <c r="AQ44" s="2">
        <v>7.39</v>
      </c>
      <c r="AR44" s="2">
        <v>951.8</v>
      </c>
    </row>
    <row r="45" spans="1:44" x14ac:dyDescent="0.55000000000000004">
      <c r="A45" s="2" t="s">
        <v>44</v>
      </c>
      <c r="B45" s="2">
        <v>25.1</v>
      </c>
      <c r="C45" s="2">
        <v>6.12</v>
      </c>
      <c r="D45" s="2">
        <v>12.73</v>
      </c>
      <c r="E45" s="2">
        <v>13.67</v>
      </c>
      <c r="F45" s="2">
        <v>14.29</v>
      </c>
      <c r="G45" s="2">
        <v>12.17</v>
      </c>
      <c r="H45" s="2">
        <v>15.9</v>
      </c>
      <c r="I45" s="2">
        <v>88.41</v>
      </c>
      <c r="J45" s="2">
        <v>19.5</v>
      </c>
      <c r="K45" s="2">
        <v>44.55</v>
      </c>
      <c r="L45" s="2">
        <v>40.42</v>
      </c>
      <c r="M45" s="2">
        <v>33.18</v>
      </c>
      <c r="N45" s="2">
        <v>11.71</v>
      </c>
      <c r="O45" s="2">
        <v>4.6900000000000004</v>
      </c>
      <c r="P45" s="2">
        <v>0.87</v>
      </c>
      <c r="Q45" s="2">
        <v>85.99</v>
      </c>
      <c r="R45" s="2">
        <v>19.23</v>
      </c>
      <c r="S45" s="2">
        <v>1.52</v>
      </c>
      <c r="T45" s="2">
        <v>2.56</v>
      </c>
      <c r="U45" s="2">
        <v>7.01</v>
      </c>
      <c r="V45" s="2">
        <v>23.33</v>
      </c>
      <c r="W45" s="2">
        <v>20.96</v>
      </c>
      <c r="X45" s="2">
        <v>13.74</v>
      </c>
      <c r="Y45" s="2">
        <v>9.61</v>
      </c>
      <c r="Z45" s="2">
        <v>6.37</v>
      </c>
      <c r="AA45" s="2">
        <v>11.72</v>
      </c>
      <c r="AB45" s="2">
        <v>17.54</v>
      </c>
      <c r="AC45" s="2">
        <v>10.96</v>
      </c>
      <c r="AD45" s="2">
        <v>11.63</v>
      </c>
      <c r="AE45" s="2">
        <v>16.38</v>
      </c>
      <c r="AF45" s="2">
        <v>20.23</v>
      </c>
      <c r="AG45" s="2">
        <v>27.29</v>
      </c>
      <c r="AH45" s="2">
        <v>1.1200000000000001</v>
      </c>
      <c r="AI45" s="2">
        <v>0.56999999999999995</v>
      </c>
      <c r="AJ45" s="2">
        <v>0.13</v>
      </c>
      <c r="AK45" s="2">
        <v>11.72</v>
      </c>
      <c r="AL45" s="2">
        <v>38.94</v>
      </c>
      <c r="AM45" s="2">
        <v>42.85</v>
      </c>
      <c r="AN45" s="2">
        <v>28.51</v>
      </c>
      <c r="AO45" s="2">
        <v>1.84</v>
      </c>
      <c r="AP45" s="2">
        <v>24.96</v>
      </c>
      <c r="AQ45" s="2">
        <v>6.38</v>
      </c>
      <c r="AR45" s="2">
        <v>1044</v>
      </c>
    </row>
    <row r="46" spans="1:44" x14ac:dyDescent="0.55000000000000004">
      <c r="A46" s="2" t="s">
        <v>45</v>
      </c>
      <c r="B46" s="2">
        <v>25.8</v>
      </c>
      <c r="C46" s="2">
        <v>5.48</v>
      </c>
      <c r="D46" s="2">
        <v>16.059999999999999</v>
      </c>
      <c r="E46" s="2">
        <v>14.93</v>
      </c>
      <c r="F46" s="2">
        <v>14.7</v>
      </c>
      <c r="G46" s="2">
        <v>12.14</v>
      </c>
      <c r="H46" s="2">
        <v>10.8</v>
      </c>
      <c r="I46" s="2">
        <v>87.85</v>
      </c>
      <c r="J46" s="2">
        <v>14.9</v>
      </c>
      <c r="K46" s="2">
        <v>42.24</v>
      </c>
      <c r="L46" s="2">
        <v>40.71</v>
      </c>
      <c r="M46" s="2">
        <v>31.58</v>
      </c>
      <c r="N46" s="2">
        <v>8.35</v>
      </c>
      <c r="O46" s="2">
        <v>2.59</v>
      </c>
      <c r="P46" s="2">
        <v>15.12</v>
      </c>
      <c r="Q46" s="2">
        <v>77.19</v>
      </c>
      <c r="R46" s="2">
        <v>14.69</v>
      </c>
      <c r="S46" s="2">
        <v>21.64</v>
      </c>
      <c r="T46" s="2">
        <v>0.77</v>
      </c>
      <c r="U46" s="2">
        <v>3.39</v>
      </c>
      <c r="V46" s="2">
        <v>19.309999999999999</v>
      </c>
      <c r="W46" s="2">
        <v>11.93</v>
      </c>
      <c r="X46" s="2">
        <v>11.06</v>
      </c>
      <c r="Y46" s="2">
        <v>12.4</v>
      </c>
      <c r="Z46" s="2">
        <v>11.25</v>
      </c>
      <c r="AA46" s="2">
        <v>12.92</v>
      </c>
      <c r="AB46" s="2">
        <v>14.17</v>
      </c>
      <c r="AC46" s="2">
        <v>6.39</v>
      </c>
      <c r="AD46" s="2">
        <v>10.31</v>
      </c>
      <c r="AE46" s="2">
        <v>18.79</v>
      </c>
      <c r="AF46" s="2">
        <v>21.76</v>
      </c>
      <c r="AG46" s="2">
        <v>27.9</v>
      </c>
      <c r="AH46" s="2">
        <v>1.06</v>
      </c>
      <c r="AI46" s="2">
        <v>0.74</v>
      </c>
      <c r="AJ46" s="2">
        <v>0.02</v>
      </c>
      <c r="AK46" s="2">
        <v>16.3</v>
      </c>
      <c r="AL46" s="2">
        <v>32.22</v>
      </c>
      <c r="AM46" s="2">
        <v>23.88</v>
      </c>
      <c r="AN46" s="2">
        <v>23.35</v>
      </c>
      <c r="AO46" s="2">
        <v>10.83</v>
      </c>
      <c r="AP46" s="2">
        <v>47.69</v>
      </c>
      <c r="AQ46" s="2">
        <v>7.8</v>
      </c>
      <c r="AR46" s="2">
        <v>1131.8</v>
      </c>
    </row>
    <row r="47" spans="1:44" x14ac:dyDescent="0.55000000000000004">
      <c r="A47" s="2" t="s">
        <v>46</v>
      </c>
      <c r="B47" s="2">
        <v>23.9</v>
      </c>
      <c r="C47" s="2">
        <v>4.79</v>
      </c>
      <c r="D47" s="2">
        <v>10.57</v>
      </c>
      <c r="E47" s="2">
        <v>12.15</v>
      </c>
      <c r="F47" s="2">
        <v>14.85</v>
      </c>
      <c r="G47" s="2">
        <v>14.91</v>
      </c>
      <c r="H47" s="2">
        <v>18.7</v>
      </c>
      <c r="I47" s="2">
        <v>92.55</v>
      </c>
      <c r="J47" s="2">
        <v>14.06</v>
      </c>
      <c r="K47" s="2">
        <v>40.65</v>
      </c>
      <c r="L47" s="2">
        <v>38.53</v>
      </c>
      <c r="M47" s="2">
        <v>31.07</v>
      </c>
      <c r="N47" s="2">
        <v>12.11</v>
      </c>
      <c r="O47" s="2">
        <v>6.23</v>
      </c>
      <c r="P47" s="2">
        <v>3.18</v>
      </c>
      <c r="Q47" s="2">
        <v>80.94</v>
      </c>
      <c r="R47" s="2">
        <v>14.01</v>
      </c>
      <c r="S47" s="2">
        <v>7.62</v>
      </c>
      <c r="T47" s="2">
        <v>1.05</v>
      </c>
      <c r="U47" s="2">
        <v>6.19</v>
      </c>
      <c r="V47" s="2">
        <v>19.989999999999998</v>
      </c>
      <c r="W47" s="2">
        <v>14.76</v>
      </c>
      <c r="X47" s="2">
        <v>13.96</v>
      </c>
      <c r="Y47" s="2">
        <v>10.82</v>
      </c>
      <c r="Z47" s="2">
        <v>6.04</v>
      </c>
      <c r="AA47" s="2">
        <v>15.92</v>
      </c>
      <c r="AB47" s="2">
        <v>17.350000000000001</v>
      </c>
      <c r="AC47" s="2">
        <v>8.67</v>
      </c>
      <c r="AD47" s="2">
        <v>11.1</v>
      </c>
      <c r="AE47" s="2">
        <v>14.2</v>
      </c>
      <c r="AF47" s="2">
        <v>23.73</v>
      </c>
      <c r="AG47" s="2">
        <v>32.950000000000003</v>
      </c>
      <c r="AH47" s="2">
        <v>0.78</v>
      </c>
      <c r="AI47" s="2">
        <v>0.53</v>
      </c>
      <c r="AJ47" s="2">
        <v>0.05</v>
      </c>
      <c r="AK47" s="2">
        <v>12.4</v>
      </c>
      <c r="AL47" s="2">
        <v>29.56</v>
      </c>
      <c r="AM47" s="2">
        <v>35.83</v>
      </c>
      <c r="AN47" s="2">
        <v>36.630000000000003</v>
      </c>
      <c r="AO47" s="2">
        <v>2.2000000000000002</v>
      </c>
      <c r="AP47" s="2">
        <v>23.78</v>
      </c>
      <c r="AQ47" s="2">
        <v>4.46</v>
      </c>
      <c r="AR47" s="2">
        <v>1081.7</v>
      </c>
    </row>
    <row r="48" spans="1:44" x14ac:dyDescent="0.55000000000000004">
      <c r="A48" s="2" t="s">
        <v>47</v>
      </c>
      <c r="B48" s="2">
        <v>25.3</v>
      </c>
      <c r="C48" s="2">
        <v>6.58</v>
      </c>
      <c r="D48" s="2">
        <v>12.83</v>
      </c>
      <c r="E48" s="2">
        <v>13.52</v>
      </c>
      <c r="F48" s="2">
        <v>13.67</v>
      </c>
      <c r="G48" s="2">
        <v>11.47</v>
      </c>
      <c r="H48" s="2">
        <v>16.600000000000001</v>
      </c>
      <c r="I48" s="2">
        <v>87.57</v>
      </c>
      <c r="J48" s="2">
        <v>17.53</v>
      </c>
      <c r="K48" s="2">
        <v>41.75</v>
      </c>
      <c r="L48" s="2">
        <v>40.700000000000003</v>
      </c>
      <c r="M48" s="2">
        <v>33.159999999999997</v>
      </c>
      <c r="N48" s="2">
        <v>10.89</v>
      </c>
      <c r="O48" s="2">
        <v>4.0999999999999996</v>
      </c>
      <c r="P48" s="2">
        <v>1.73</v>
      </c>
      <c r="Q48" s="2">
        <v>87.71</v>
      </c>
      <c r="R48" s="2">
        <v>18.5</v>
      </c>
      <c r="S48" s="2">
        <v>1.43</v>
      </c>
      <c r="T48" s="2">
        <v>2.5299999999999998</v>
      </c>
      <c r="U48" s="2">
        <v>7.03</v>
      </c>
      <c r="V48" s="2">
        <v>22.82</v>
      </c>
      <c r="W48" s="2">
        <v>18.2</v>
      </c>
      <c r="X48" s="2">
        <v>14.21</v>
      </c>
      <c r="Y48" s="2">
        <v>10.01</v>
      </c>
      <c r="Z48" s="2">
        <v>6.07</v>
      </c>
      <c r="AA48" s="2">
        <v>12.54</v>
      </c>
      <c r="AB48" s="2">
        <v>16.489999999999998</v>
      </c>
      <c r="AC48" s="2">
        <v>12.19</v>
      </c>
      <c r="AD48" s="2">
        <v>11.65</v>
      </c>
      <c r="AE48" s="2">
        <v>15.09</v>
      </c>
      <c r="AF48" s="2">
        <v>19.87</v>
      </c>
      <c r="AG48" s="2">
        <v>34.380000000000003</v>
      </c>
      <c r="AH48" s="2">
        <v>1.28</v>
      </c>
      <c r="AI48" s="2">
        <v>1.25</v>
      </c>
      <c r="AJ48" s="2">
        <v>0.12</v>
      </c>
      <c r="AK48" s="2">
        <v>11.99</v>
      </c>
      <c r="AL48" s="2">
        <v>31.11</v>
      </c>
      <c r="AM48" s="2">
        <v>34.75</v>
      </c>
      <c r="AN48" s="2">
        <v>24.36</v>
      </c>
      <c r="AO48" s="2">
        <v>1.51</v>
      </c>
      <c r="AP48" s="2">
        <v>37.82</v>
      </c>
      <c r="AQ48" s="2">
        <v>7.6</v>
      </c>
      <c r="AR48" s="2">
        <v>1079.5999999999999</v>
      </c>
    </row>
    <row r="49" spans="1:44" x14ac:dyDescent="0.55000000000000004">
      <c r="A49" s="2" t="s">
        <v>48</v>
      </c>
      <c r="B49" s="2">
        <v>24.2</v>
      </c>
      <c r="C49" s="2">
        <v>5.18</v>
      </c>
      <c r="D49" s="2">
        <v>10.91</v>
      </c>
      <c r="E49" s="2">
        <v>12.83</v>
      </c>
      <c r="F49" s="2">
        <v>14.28</v>
      </c>
      <c r="G49" s="2">
        <v>13.27</v>
      </c>
      <c r="H49" s="2">
        <v>19.2</v>
      </c>
      <c r="I49" s="2">
        <v>94.33</v>
      </c>
      <c r="J49" s="2">
        <v>15.6</v>
      </c>
      <c r="K49" s="2">
        <v>40.020000000000003</v>
      </c>
      <c r="L49" s="2">
        <v>37.909999999999997</v>
      </c>
      <c r="M49" s="2">
        <v>34.35</v>
      </c>
      <c r="N49" s="2">
        <v>13.08</v>
      </c>
      <c r="O49" s="2">
        <v>4.9800000000000004</v>
      </c>
      <c r="P49" s="2">
        <v>1.92</v>
      </c>
      <c r="Q49" s="2">
        <v>87.18</v>
      </c>
      <c r="R49" s="2">
        <v>16.350000000000001</v>
      </c>
      <c r="S49" s="2">
        <v>3.44</v>
      </c>
      <c r="T49" s="2">
        <v>2.57</v>
      </c>
      <c r="U49" s="2">
        <v>7.11</v>
      </c>
      <c r="V49" s="2">
        <v>26.56</v>
      </c>
      <c r="W49" s="2">
        <v>16.149999999999999</v>
      </c>
      <c r="X49" s="2">
        <v>12.94</v>
      </c>
      <c r="Y49" s="2">
        <v>10.25</v>
      </c>
      <c r="Z49" s="2">
        <v>4.8499999999999996</v>
      </c>
      <c r="AA49" s="2">
        <v>11.57</v>
      </c>
      <c r="AB49" s="2">
        <v>20.059999999999999</v>
      </c>
      <c r="AC49" s="2">
        <v>11.06</v>
      </c>
      <c r="AD49" s="2">
        <v>11.98</v>
      </c>
      <c r="AE49" s="2">
        <v>15.66</v>
      </c>
      <c r="AF49" s="2">
        <v>18.05</v>
      </c>
      <c r="AG49" s="2">
        <v>35.450000000000003</v>
      </c>
      <c r="AH49" s="2">
        <v>1.1499999999999999</v>
      </c>
      <c r="AI49" s="2">
        <v>0.21</v>
      </c>
      <c r="AJ49" s="2">
        <v>0.09</v>
      </c>
      <c r="AK49" s="2">
        <v>10.8</v>
      </c>
      <c r="AL49" s="2">
        <v>34.25</v>
      </c>
      <c r="AM49" s="2">
        <v>35.81</v>
      </c>
      <c r="AN49" s="2">
        <v>31.15</v>
      </c>
      <c r="AO49" s="2">
        <v>1.83</v>
      </c>
      <c r="AP49" s="2">
        <v>29.04</v>
      </c>
      <c r="AQ49" s="2">
        <v>7.28</v>
      </c>
      <c r="AR49" s="2">
        <v>956.9</v>
      </c>
    </row>
    <row r="50" spans="1:44" x14ac:dyDescent="0.55000000000000004">
      <c r="A50" s="2" t="s">
        <v>49</v>
      </c>
      <c r="B50" s="2">
        <v>25.3</v>
      </c>
      <c r="C50" s="2">
        <v>5.52</v>
      </c>
      <c r="D50" s="2">
        <v>11.13</v>
      </c>
      <c r="E50" s="2">
        <v>11.25</v>
      </c>
      <c r="F50" s="2">
        <v>12.94</v>
      </c>
      <c r="G50" s="2">
        <v>13.67</v>
      </c>
      <c r="H50" s="2">
        <v>20.100000000000001</v>
      </c>
      <c r="I50" s="2">
        <v>92.14</v>
      </c>
      <c r="J50" s="2">
        <v>15.66</v>
      </c>
      <c r="K50" s="2">
        <v>39.81</v>
      </c>
      <c r="L50" s="2">
        <v>45.37</v>
      </c>
      <c r="M50" s="2">
        <v>29.63</v>
      </c>
      <c r="N50" s="2">
        <v>8.77</v>
      </c>
      <c r="O50" s="2">
        <v>2.8</v>
      </c>
      <c r="P50" s="2">
        <v>4.1399999999999997</v>
      </c>
      <c r="Q50" s="2">
        <v>75.290000000000006</v>
      </c>
      <c r="R50" s="2">
        <v>16.72</v>
      </c>
      <c r="S50" s="2">
        <v>13.21</v>
      </c>
      <c r="T50" s="2">
        <v>1.27</v>
      </c>
      <c r="U50" s="2">
        <v>3.62</v>
      </c>
      <c r="V50" s="2">
        <v>20.309999999999999</v>
      </c>
      <c r="W50" s="2">
        <v>18.48</v>
      </c>
      <c r="X50" s="2">
        <v>11.39</v>
      </c>
      <c r="Y50" s="2">
        <v>14.89</v>
      </c>
      <c r="Z50" s="2">
        <v>7.76</v>
      </c>
      <c r="AA50" s="2">
        <v>16.079999999999998</v>
      </c>
      <c r="AB50" s="2">
        <v>14.37</v>
      </c>
      <c r="AC50" s="2">
        <v>9.23</v>
      </c>
      <c r="AD50" s="2">
        <v>10.54</v>
      </c>
      <c r="AE50" s="2">
        <v>13.81</v>
      </c>
      <c r="AF50" s="2">
        <v>28.3</v>
      </c>
      <c r="AG50" s="2">
        <v>34.979999999999997</v>
      </c>
      <c r="AH50" s="2">
        <v>0.54</v>
      </c>
      <c r="AI50" s="2">
        <v>0.55000000000000004</v>
      </c>
      <c r="AJ50" s="2">
        <v>0.01</v>
      </c>
      <c r="AK50" s="2">
        <v>12.63</v>
      </c>
      <c r="AL50" s="2">
        <v>22.99</v>
      </c>
      <c r="AM50" s="2">
        <v>30.7</v>
      </c>
      <c r="AN50" s="2">
        <v>36.35</v>
      </c>
      <c r="AO50" s="2">
        <v>2.33</v>
      </c>
      <c r="AP50" s="2">
        <v>28.51</v>
      </c>
      <c r="AQ50" s="2">
        <v>5.69</v>
      </c>
      <c r="AR50" s="2">
        <v>840.3</v>
      </c>
    </row>
    <row r="51" spans="1:44" x14ac:dyDescent="0.55000000000000004">
      <c r="A51" s="2" t="s">
        <v>50</v>
      </c>
      <c r="B51" s="2">
        <v>27.8</v>
      </c>
      <c r="C51" s="2">
        <v>7.31</v>
      </c>
      <c r="D51" s="2">
        <v>18.32</v>
      </c>
      <c r="E51" s="2">
        <v>16.89</v>
      </c>
      <c r="F51" s="2">
        <v>11.85</v>
      </c>
      <c r="G51" s="2">
        <v>8.5500000000000007</v>
      </c>
      <c r="H51" s="2">
        <v>9.1999999999999993</v>
      </c>
      <c r="I51" s="2">
        <v>71.459999999999994</v>
      </c>
      <c r="J51" s="2">
        <v>13.68</v>
      </c>
      <c r="K51" s="2">
        <v>50.77</v>
      </c>
      <c r="L51" s="2">
        <v>33</v>
      </c>
      <c r="M51" s="2">
        <v>25.67</v>
      </c>
      <c r="N51" s="2">
        <v>20.8</v>
      </c>
      <c r="O51" s="2">
        <v>13.49</v>
      </c>
      <c r="P51" s="2">
        <v>1.81</v>
      </c>
      <c r="Q51" s="2">
        <v>91.81</v>
      </c>
      <c r="R51" s="2">
        <v>11.23</v>
      </c>
      <c r="S51" s="2">
        <v>0.78</v>
      </c>
      <c r="T51" s="2">
        <v>1.71</v>
      </c>
      <c r="U51" s="2">
        <v>11.1</v>
      </c>
      <c r="V51" s="2">
        <v>20.85</v>
      </c>
      <c r="W51" s="2">
        <v>8.24</v>
      </c>
      <c r="X51" s="2">
        <v>17.66</v>
      </c>
      <c r="Y51" s="2">
        <v>5.53</v>
      </c>
      <c r="Z51" s="2">
        <v>2.4900000000000002</v>
      </c>
      <c r="AA51" s="2">
        <v>14.36</v>
      </c>
      <c r="AB51" s="2">
        <v>27.54</v>
      </c>
      <c r="AC51" s="2">
        <v>7.46</v>
      </c>
      <c r="AD51" s="2">
        <v>11.21</v>
      </c>
      <c r="AE51" s="2">
        <v>11.14</v>
      </c>
      <c r="AF51" s="2">
        <v>22.35</v>
      </c>
      <c r="AG51" s="2">
        <v>23.43</v>
      </c>
      <c r="AH51" s="2">
        <v>2.93</v>
      </c>
      <c r="AI51" s="2">
        <v>3.5</v>
      </c>
      <c r="AJ51" s="2">
        <v>0.03</v>
      </c>
      <c r="AK51" s="2">
        <v>14.07</v>
      </c>
      <c r="AL51" s="2">
        <v>33.69</v>
      </c>
      <c r="AM51" s="2">
        <v>46.55</v>
      </c>
      <c r="AN51" s="2">
        <v>21.42</v>
      </c>
      <c r="AO51" s="2">
        <v>4.58</v>
      </c>
      <c r="AP51" s="2">
        <v>29.85</v>
      </c>
      <c r="AQ51" s="2">
        <v>4.75</v>
      </c>
      <c r="AR51" s="2">
        <v>1470.2</v>
      </c>
    </row>
    <row r="52" spans="1:44" x14ac:dyDescent="0.55000000000000004">
      <c r="A52" s="2" t="s">
        <v>51</v>
      </c>
      <c r="B52" s="2">
        <v>23.9</v>
      </c>
      <c r="C52" s="2">
        <v>5.19</v>
      </c>
      <c r="D52" s="2">
        <v>10.29</v>
      </c>
      <c r="E52" s="2">
        <v>12.36</v>
      </c>
      <c r="F52" s="2">
        <v>13.61</v>
      </c>
      <c r="G52" s="2">
        <v>12.93</v>
      </c>
      <c r="H52" s="2">
        <v>21.5</v>
      </c>
      <c r="I52" s="2">
        <v>94.94</v>
      </c>
      <c r="J52" s="2">
        <v>15.82</v>
      </c>
      <c r="K52" s="2">
        <v>38.450000000000003</v>
      </c>
      <c r="L52" s="2">
        <v>40.409999999999997</v>
      </c>
      <c r="M52" s="2">
        <v>34.08</v>
      </c>
      <c r="N52" s="2">
        <v>11.54</v>
      </c>
      <c r="O52" s="2">
        <v>4.32</v>
      </c>
      <c r="P52" s="2">
        <v>1.92</v>
      </c>
      <c r="Q52" s="2">
        <v>85.98</v>
      </c>
      <c r="R52" s="2">
        <v>16.68</v>
      </c>
      <c r="S52" s="2">
        <v>4.3499999999999996</v>
      </c>
      <c r="T52" s="2">
        <v>2.65</v>
      </c>
      <c r="U52" s="2">
        <v>6.01</v>
      </c>
      <c r="V52" s="2">
        <v>24.75</v>
      </c>
      <c r="W52" s="2">
        <v>17.309999999999999</v>
      </c>
      <c r="X52" s="2">
        <v>13.02</v>
      </c>
      <c r="Y52" s="2">
        <v>10.82</v>
      </c>
      <c r="Z52" s="2">
        <v>5.5</v>
      </c>
      <c r="AA52" s="2">
        <v>11.42</v>
      </c>
      <c r="AB52" s="2">
        <v>17.88</v>
      </c>
      <c r="AC52" s="2">
        <v>11.33</v>
      </c>
      <c r="AD52" s="2">
        <v>12.25</v>
      </c>
      <c r="AE52" s="2">
        <v>16.239999999999998</v>
      </c>
      <c r="AF52" s="2">
        <v>18.61</v>
      </c>
      <c r="AG52" s="2">
        <v>37.04</v>
      </c>
      <c r="AH52" s="2">
        <v>1.2</v>
      </c>
      <c r="AI52" s="2">
        <v>0.12</v>
      </c>
      <c r="AJ52" s="2">
        <v>0.03</v>
      </c>
      <c r="AK52" s="2">
        <v>10.4</v>
      </c>
      <c r="AL52" s="2">
        <v>32.6</v>
      </c>
      <c r="AM52" s="2">
        <v>33.44</v>
      </c>
      <c r="AN52" s="2">
        <v>33.549999999999997</v>
      </c>
      <c r="AO52" s="2">
        <v>1.99</v>
      </c>
      <c r="AP52" s="2">
        <v>29.23</v>
      </c>
      <c r="AQ52" s="2">
        <v>7.28</v>
      </c>
      <c r="AR52" s="2">
        <v>920.9</v>
      </c>
    </row>
    <row r="53" spans="1:44" x14ac:dyDescent="0.55000000000000004">
      <c r="A53" s="2" t="s">
        <v>52</v>
      </c>
      <c r="B53" s="2">
        <v>22.4</v>
      </c>
      <c r="C53" s="2">
        <v>4.8099999999999996</v>
      </c>
      <c r="D53" s="2">
        <v>9.16</v>
      </c>
      <c r="E53" s="2">
        <v>11.42</v>
      </c>
      <c r="F53" s="2">
        <v>13.36</v>
      </c>
      <c r="G53" s="2">
        <v>13.63</v>
      </c>
      <c r="H53" s="2">
        <v>25.1</v>
      </c>
      <c r="I53" s="2">
        <v>94.46</v>
      </c>
      <c r="J53" s="2">
        <v>16.13</v>
      </c>
      <c r="K53" s="2">
        <v>39.159999999999997</v>
      </c>
      <c r="L53" s="2">
        <v>40.24</v>
      </c>
      <c r="M53" s="2">
        <v>33.4</v>
      </c>
      <c r="N53" s="2">
        <v>11.07</v>
      </c>
      <c r="O53" s="2">
        <v>4.51</v>
      </c>
      <c r="P53" s="2">
        <v>0.86</v>
      </c>
      <c r="Q53" s="2">
        <v>83.62</v>
      </c>
      <c r="R53" s="2">
        <v>17.14</v>
      </c>
      <c r="S53" s="2">
        <v>2.67</v>
      </c>
      <c r="T53" s="2">
        <v>1.58</v>
      </c>
      <c r="U53" s="2">
        <v>6.56</v>
      </c>
      <c r="V53" s="2">
        <v>23.61</v>
      </c>
      <c r="W53" s="2">
        <v>20.37</v>
      </c>
      <c r="X53" s="2">
        <v>11.73</v>
      </c>
      <c r="Y53" s="2">
        <v>9.85</v>
      </c>
      <c r="Z53" s="2">
        <v>4.3600000000000003</v>
      </c>
      <c r="AA53" s="2">
        <v>13.07</v>
      </c>
      <c r="AB53" s="2">
        <v>17.32</v>
      </c>
      <c r="AC53" s="2">
        <v>10.92</v>
      </c>
      <c r="AD53" s="2">
        <v>12.13</v>
      </c>
      <c r="AE53" s="2">
        <v>18.350000000000001</v>
      </c>
      <c r="AF53" s="2">
        <v>20.49</v>
      </c>
      <c r="AG53" s="2">
        <v>29.54</v>
      </c>
      <c r="AH53" s="2">
        <v>0.71</v>
      </c>
      <c r="AI53" s="2">
        <v>0.09</v>
      </c>
      <c r="AJ53" s="2">
        <v>7.0000000000000007E-2</v>
      </c>
      <c r="AK53" s="2">
        <v>10.33</v>
      </c>
      <c r="AL53" s="2">
        <v>38.770000000000003</v>
      </c>
      <c r="AM53" s="2">
        <v>36.1</v>
      </c>
      <c r="AN53" s="2">
        <v>38.29</v>
      </c>
      <c r="AO53" s="2">
        <v>1.46</v>
      </c>
      <c r="AP53" s="2">
        <v>21.37</v>
      </c>
      <c r="AQ53" s="2">
        <v>5.29</v>
      </c>
      <c r="AR53" s="2">
        <v>923.6</v>
      </c>
    </row>
    <row r="54" spans="1:44" x14ac:dyDescent="0.55000000000000004">
      <c r="A54" s="2" t="s">
        <v>53</v>
      </c>
      <c r="B54" s="2">
        <v>28</v>
      </c>
      <c r="C54" s="2">
        <v>5.55</v>
      </c>
      <c r="D54" s="2">
        <v>13.23</v>
      </c>
      <c r="E54" s="2">
        <v>13.19</v>
      </c>
      <c r="F54" s="2">
        <v>14.48</v>
      </c>
      <c r="G54" s="2">
        <v>12.49</v>
      </c>
      <c r="H54" s="2">
        <v>13</v>
      </c>
      <c r="I54" s="2">
        <v>94.8</v>
      </c>
      <c r="J54" s="2">
        <v>14.09</v>
      </c>
      <c r="K54" s="2">
        <v>43.49</v>
      </c>
      <c r="L54" s="2">
        <v>45.93</v>
      </c>
      <c r="M54" s="2">
        <v>31.65</v>
      </c>
      <c r="N54" s="2">
        <v>7.56</v>
      </c>
      <c r="O54" s="2">
        <v>2.0499999999999998</v>
      </c>
      <c r="P54" s="2">
        <v>5.28</v>
      </c>
      <c r="Q54" s="2">
        <v>80.27</v>
      </c>
      <c r="R54" s="2">
        <v>16.920000000000002</v>
      </c>
      <c r="S54" s="2">
        <v>21.14</v>
      </c>
      <c r="T54" s="2">
        <v>0.7</v>
      </c>
      <c r="U54" s="2">
        <v>3.84</v>
      </c>
      <c r="V54" s="2">
        <v>17.13</v>
      </c>
      <c r="W54" s="2">
        <v>16.010000000000002</v>
      </c>
      <c r="X54" s="2">
        <v>10.65</v>
      </c>
      <c r="Y54" s="2">
        <v>14.08</v>
      </c>
      <c r="Z54" s="2">
        <v>13.56</v>
      </c>
      <c r="AA54" s="2">
        <v>13.24</v>
      </c>
      <c r="AB54" s="2">
        <v>11.82</v>
      </c>
      <c r="AC54" s="2">
        <v>8.06</v>
      </c>
      <c r="AD54" s="2">
        <v>9.24</v>
      </c>
      <c r="AE54" s="2">
        <v>17.489999999999998</v>
      </c>
      <c r="AF54" s="2">
        <v>21.59</v>
      </c>
      <c r="AG54" s="2">
        <v>40.15</v>
      </c>
      <c r="AH54" s="2">
        <v>0.68</v>
      </c>
      <c r="AI54" s="2">
        <v>0.31</v>
      </c>
      <c r="AJ54" s="2">
        <v>0.01</v>
      </c>
      <c r="AK54" s="2">
        <v>12.64</v>
      </c>
      <c r="AL54" s="2">
        <v>24.62</v>
      </c>
      <c r="AM54" s="2">
        <v>33.68</v>
      </c>
      <c r="AN54" s="2">
        <v>28.23</v>
      </c>
      <c r="AO54" s="2">
        <v>2.85</v>
      </c>
      <c r="AP54" s="2">
        <v>34.340000000000003</v>
      </c>
      <c r="AQ54" s="2">
        <v>9.16</v>
      </c>
      <c r="AR54" s="2">
        <v>1038.2</v>
      </c>
    </row>
    <row r="55" spans="1:44" x14ac:dyDescent="0.55000000000000004">
      <c r="A55" s="2" t="s">
        <v>54</v>
      </c>
      <c r="B55" s="2">
        <v>29.4</v>
      </c>
      <c r="C55" s="2">
        <v>6.72</v>
      </c>
      <c r="D55" s="2">
        <v>14.13</v>
      </c>
      <c r="E55" s="2">
        <v>13.95</v>
      </c>
      <c r="F55" s="2">
        <v>12.65</v>
      </c>
      <c r="G55" s="2">
        <v>10.57</v>
      </c>
      <c r="H55" s="2">
        <v>12.6</v>
      </c>
      <c r="I55" s="2">
        <v>88.29</v>
      </c>
      <c r="J55" s="2">
        <v>19.38</v>
      </c>
      <c r="K55" s="2">
        <v>46.28</v>
      </c>
      <c r="L55" s="2">
        <v>44.98</v>
      </c>
      <c r="M55" s="2">
        <v>34.090000000000003</v>
      </c>
      <c r="N55" s="2">
        <v>8.59</v>
      </c>
      <c r="O55" s="2">
        <v>2.81</v>
      </c>
      <c r="P55" s="2">
        <v>2.87</v>
      </c>
      <c r="Q55" s="2">
        <v>86.94</v>
      </c>
      <c r="R55" s="2">
        <v>20.79</v>
      </c>
      <c r="S55" s="2">
        <v>1.82</v>
      </c>
      <c r="T55" s="2">
        <v>2.09</v>
      </c>
      <c r="U55" s="2">
        <v>5.44</v>
      </c>
      <c r="V55" s="2">
        <v>20.46</v>
      </c>
      <c r="W55" s="2">
        <v>22.27</v>
      </c>
      <c r="X55" s="2">
        <v>14.69</v>
      </c>
      <c r="Y55" s="2">
        <v>13.05</v>
      </c>
      <c r="Z55" s="2">
        <v>9.85</v>
      </c>
      <c r="AA55" s="2">
        <v>9.81</v>
      </c>
      <c r="AB55" s="2">
        <v>12.95</v>
      </c>
      <c r="AC55" s="2">
        <v>10.24</v>
      </c>
      <c r="AD55" s="2">
        <v>11.08</v>
      </c>
      <c r="AE55" s="2">
        <v>16.59</v>
      </c>
      <c r="AF55" s="2">
        <v>18.91</v>
      </c>
      <c r="AG55" s="2">
        <v>36.07</v>
      </c>
      <c r="AH55" s="2">
        <v>1.36</v>
      </c>
      <c r="AI55" s="2">
        <v>1.27</v>
      </c>
      <c r="AJ55" s="2">
        <v>0.05</v>
      </c>
      <c r="AK55" s="2">
        <v>11.11</v>
      </c>
      <c r="AL55" s="2">
        <v>31.23</v>
      </c>
      <c r="AM55" s="2">
        <v>41.08</v>
      </c>
      <c r="AN55" s="2">
        <v>21.36</v>
      </c>
      <c r="AO55" s="2">
        <v>2.77</v>
      </c>
      <c r="AP55" s="2">
        <v>34.619999999999997</v>
      </c>
      <c r="AQ55" s="2">
        <v>8.52</v>
      </c>
      <c r="AR55" s="2">
        <v>1087.8</v>
      </c>
    </row>
    <row r="56" spans="1:44" x14ac:dyDescent="0.55000000000000004">
      <c r="A56" s="2" t="s">
        <v>55</v>
      </c>
      <c r="B56" s="2">
        <v>26.8</v>
      </c>
      <c r="C56" s="2">
        <v>4.58</v>
      </c>
      <c r="D56" s="2">
        <v>11.68</v>
      </c>
      <c r="E56" s="2">
        <v>13.56</v>
      </c>
      <c r="F56" s="2">
        <v>13.92</v>
      </c>
      <c r="G56" s="2">
        <v>12.91</v>
      </c>
      <c r="H56" s="2">
        <v>16.5</v>
      </c>
      <c r="I56" s="2">
        <v>92.78</v>
      </c>
      <c r="J56" s="2">
        <v>14.82</v>
      </c>
      <c r="K56" s="2">
        <v>42.22</v>
      </c>
      <c r="L56" s="2">
        <v>41.25</v>
      </c>
      <c r="M56" s="2">
        <v>33.770000000000003</v>
      </c>
      <c r="N56" s="2">
        <v>10.43</v>
      </c>
      <c r="O56" s="2">
        <v>3.17</v>
      </c>
      <c r="P56" s="2">
        <v>2.21</v>
      </c>
      <c r="Q56" s="2">
        <v>84.01</v>
      </c>
      <c r="R56" s="2">
        <v>16.27</v>
      </c>
      <c r="S56" s="2">
        <v>11.73</v>
      </c>
      <c r="T56" s="2">
        <v>1.28</v>
      </c>
      <c r="U56" s="2">
        <v>4.08</v>
      </c>
      <c r="V56" s="2">
        <v>20.57</v>
      </c>
      <c r="W56" s="2">
        <v>20.170000000000002</v>
      </c>
      <c r="X56" s="2">
        <v>11.1</v>
      </c>
      <c r="Y56" s="2">
        <v>13.58</v>
      </c>
      <c r="Z56" s="2">
        <v>8.6999999999999993</v>
      </c>
      <c r="AA56" s="2">
        <v>11.48</v>
      </c>
      <c r="AB56" s="2">
        <v>14.77</v>
      </c>
      <c r="AC56" s="2">
        <v>9.84</v>
      </c>
      <c r="AD56" s="2">
        <v>10.34</v>
      </c>
      <c r="AE56" s="2">
        <v>18.43</v>
      </c>
      <c r="AF56" s="2">
        <v>19.22</v>
      </c>
      <c r="AG56" s="2">
        <v>31.68</v>
      </c>
      <c r="AH56" s="2">
        <v>0.96</v>
      </c>
      <c r="AI56" s="2">
        <v>0.43</v>
      </c>
      <c r="AJ56" s="2">
        <v>0.03</v>
      </c>
      <c r="AK56" s="2">
        <v>11.83</v>
      </c>
      <c r="AL56" s="2">
        <v>35.85</v>
      </c>
      <c r="AM56" s="2">
        <v>39.950000000000003</v>
      </c>
      <c r="AN56" s="2">
        <v>30.34</v>
      </c>
      <c r="AO56" s="2">
        <v>3</v>
      </c>
      <c r="AP56" s="2">
        <v>26.37</v>
      </c>
      <c r="AQ56" s="2">
        <v>6.93</v>
      </c>
      <c r="AR56" s="2">
        <v>997.3</v>
      </c>
    </row>
    <row r="57" spans="1:44" x14ac:dyDescent="0.55000000000000004">
      <c r="A57" s="2" t="s">
        <v>56</v>
      </c>
      <c r="B57" s="2">
        <v>25.8</v>
      </c>
      <c r="C57" s="2">
        <v>7.72</v>
      </c>
      <c r="D57" s="2">
        <v>14.47</v>
      </c>
      <c r="E57" s="2">
        <v>12.83</v>
      </c>
      <c r="F57" s="2">
        <v>13.36</v>
      </c>
      <c r="G57" s="2">
        <v>12.32</v>
      </c>
      <c r="H57" s="2">
        <v>13.4</v>
      </c>
      <c r="I57" s="2">
        <v>26.96</v>
      </c>
      <c r="J57" s="2">
        <v>23.4</v>
      </c>
      <c r="K57" s="2">
        <v>50.48</v>
      </c>
      <c r="L57" s="2">
        <v>56.34</v>
      </c>
      <c r="M57" s="2">
        <v>21.17</v>
      </c>
      <c r="N57" s="2">
        <v>10.02</v>
      </c>
      <c r="O57" s="2">
        <v>2.59</v>
      </c>
      <c r="P57" s="2">
        <v>0.8</v>
      </c>
      <c r="Q57" s="2">
        <v>78.47</v>
      </c>
      <c r="R57" s="2">
        <v>21.16</v>
      </c>
      <c r="S57" s="2">
        <v>1</v>
      </c>
      <c r="T57" s="2">
        <v>3.96</v>
      </c>
      <c r="U57" s="2">
        <v>5.85</v>
      </c>
      <c r="V57" s="2">
        <v>16.920000000000002</v>
      </c>
      <c r="W57" s="2">
        <v>21.23</v>
      </c>
      <c r="X57" s="2">
        <v>13.43</v>
      </c>
      <c r="Y57" s="2">
        <v>14.95</v>
      </c>
      <c r="Z57" s="2">
        <v>12.02</v>
      </c>
      <c r="AA57" s="2">
        <v>7.69</v>
      </c>
      <c r="AB57" s="2">
        <v>14.55</v>
      </c>
      <c r="AC57" s="2">
        <v>9.2899999999999991</v>
      </c>
      <c r="AD57" s="2">
        <v>10.57</v>
      </c>
      <c r="AE57" s="2">
        <v>14.66</v>
      </c>
      <c r="AF57" s="2">
        <v>26.78</v>
      </c>
      <c r="AG57" s="2">
        <v>20.64</v>
      </c>
      <c r="AH57" s="2">
        <v>19.809999999999999</v>
      </c>
      <c r="AI57" s="2">
        <v>6.19</v>
      </c>
      <c r="AJ57" s="2">
        <v>0.01</v>
      </c>
      <c r="AK57" s="2">
        <v>13.44</v>
      </c>
      <c r="AL57" s="2">
        <v>13.13</v>
      </c>
      <c r="AM57" s="2">
        <v>28.29</v>
      </c>
      <c r="AN57" s="2">
        <v>30.56</v>
      </c>
      <c r="AO57" s="2">
        <v>7.56</v>
      </c>
      <c r="AP57" s="2">
        <v>36.909999999999997</v>
      </c>
      <c r="AQ57" s="2">
        <v>10.8</v>
      </c>
      <c r="AR57" s="2">
        <v>887.6</v>
      </c>
    </row>
    <row r="58" spans="1:44" x14ac:dyDescent="0.55000000000000004">
      <c r="A58" s="2" t="s">
        <v>57</v>
      </c>
      <c r="B58" s="2">
        <v>24.3</v>
      </c>
      <c r="C58" s="2">
        <v>4.9000000000000004</v>
      </c>
      <c r="D58" s="2">
        <v>10.95</v>
      </c>
      <c r="E58" s="2">
        <v>12.36</v>
      </c>
      <c r="F58" s="2">
        <v>13.56</v>
      </c>
      <c r="G58" s="2">
        <v>14.25</v>
      </c>
      <c r="H58" s="2">
        <v>19.7</v>
      </c>
      <c r="I58" s="2">
        <v>95.03</v>
      </c>
      <c r="J58" s="2">
        <v>17.09</v>
      </c>
      <c r="K58" s="2">
        <v>39.869999999999997</v>
      </c>
      <c r="L58" s="2">
        <v>40.51</v>
      </c>
      <c r="M58" s="2">
        <v>30.54</v>
      </c>
      <c r="N58" s="2">
        <v>13.36</v>
      </c>
      <c r="O58" s="2">
        <v>6.07</v>
      </c>
      <c r="P58" s="2">
        <v>4.68</v>
      </c>
      <c r="Q58" s="2">
        <v>82.93</v>
      </c>
      <c r="R58" s="2">
        <v>15.6</v>
      </c>
      <c r="S58" s="2">
        <v>6.19</v>
      </c>
      <c r="T58" s="2">
        <v>2.5</v>
      </c>
      <c r="U58" s="2">
        <v>7.28</v>
      </c>
      <c r="V58" s="2">
        <v>25.44</v>
      </c>
      <c r="W58" s="2">
        <v>13.76</v>
      </c>
      <c r="X58" s="2">
        <v>15.08</v>
      </c>
      <c r="Y58" s="2">
        <v>10.08</v>
      </c>
      <c r="Z58" s="2">
        <v>4.4400000000000004</v>
      </c>
      <c r="AA58" s="2">
        <v>12.08</v>
      </c>
      <c r="AB58" s="2">
        <v>20.63</v>
      </c>
      <c r="AC58" s="2">
        <v>9.49</v>
      </c>
      <c r="AD58" s="2">
        <v>12.37</v>
      </c>
      <c r="AE58" s="2">
        <v>14.1</v>
      </c>
      <c r="AF58" s="2">
        <v>16.809999999999999</v>
      </c>
      <c r="AG58" s="2">
        <v>32.54</v>
      </c>
      <c r="AH58" s="2">
        <v>0.61</v>
      </c>
      <c r="AI58" s="2">
        <v>0.23</v>
      </c>
      <c r="AJ58" s="2">
        <v>0.02</v>
      </c>
      <c r="AK58" s="2">
        <v>10.36</v>
      </c>
      <c r="AL58" s="2">
        <v>39.43</v>
      </c>
      <c r="AM58" s="2">
        <v>38.18</v>
      </c>
      <c r="AN58" s="2">
        <v>37.19</v>
      </c>
      <c r="AO58" s="2">
        <v>3.79</v>
      </c>
      <c r="AP58" s="2">
        <v>21.53</v>
      </c>
      <c r="AQ58" s="2">
        <v>5.61</v>
      </c>
      <c r="AR58" s="2">
        <v>897.3</v>
      </c>
    </row>
    <row r="59" spans="1:44" x14ac:dyDescent="0.55000000000000004">
      <c r="A59" s="2" t="s">
        <v>58</v>
      </c>
      <c r="B59" s="2">
        <v>22.2</v>
      </c>
      <c r="C59" s="2">
        <v>8.64</v>
      </c>
      <c r="D59" s="2">
        <v>20.239999999999998</v>
      </c>
      <c r="E59" s="2">
        <v>14.9</v>
      </c>
      <c r="F59" s="2">
        <v>11.88</v>
      </c>
      <c r="G59" s="2">
        <v>9.9499999999999993</v>
      </c>
      <c r="H59" s="2">
        <v>12.3</v>
      </c>
      <c r="I59" s="2">
        <v>39.799999999999997</v>
      </c>
      <c r="J59" s="2">
        <v>19.32</v>
      </c>
      <c r="K59" s="2">
        <v>44.27</v>
      </c>
      <c r="L59" s="2">
        <v>45.62</v>
      </c>
      <c r="M59" s="2">
        <v>20.41</v>
      </c>
      <c r="N59" s="2">
        <v>16.39</v>
      </c>
      <c r="O59" s="2">
        <v>7.14</v>
      </c>
      <c r="P59" s="2">
        <v>0.41</v>
      </c>
      <c r="Q59" s="2">
        <v>78.930000000000007</v>
      </c>
      <c r="R59" s="2">
        <v>20.399999999999999</v>
      </c>
      <c r="S59" s="2">
        <v>1.26</v>
      </c>
      <c r="T59" s="2">
        <v>4.12</v>
      </c>
      <c r="U59" s="2">
        <v>8.44</v>
      </c>
      <c r="V59" s="2">
        <v>18.91</v>
      </c>
      <c r="W59" s="2">
        <v>15.41</v>
      </c>
      <c r="X59" s="2">
        <v>12.13</v>
      </c>
      <c r="Y59" s="2">
        <v>14.29</v>
      </c>
      <c r="Z59" s="2">
        <v>9.61</v>
      </c>
      <c r="AA59" s="2">
        <v>9.25</v>
      </c>
      <c r="AB59" s="2">
        <v>19.559999999999999</v>
      </c>
      <c r="AC59" s="2">
        <v>9.17</v>
      </c>
      <c r="AD59" s="2">
        <v>10.94</v>
      </c>
      <c r="AE59" s="2">
        <v>12.36</v>
      </c>
      <c r="AF59" s="2">
        <v>24.44</v>
      </c>
      <c r="AG59" s="2">
        <v>16.670000000000002</v>
      </c>
      <c r="AH59" s="2">
        <v>11.98</v>
      </c>
      <c r="AI59" s="2">
        <v>5.57</v>
      </c>
      <c r="AJ59" s="2">
        <v>0.03</v>
      </c>
      <c r="AK59" s="2">
        <v>15.88</v>
      </c>
      <c r="AL59" s="2">
        <v>25.43</v>
      </c>
      <c r="AM59" s="2">
        <v>30.31</v>
      </c>
      <c r="AN59" s="2">
        <v>28.99</v>
      </c>
      <c r="AO59" s="2">
        <v>3.33</v>
      </c>
      <c r="AP59" s="2">
        <v>36.340000000000003</v>
      </c>
      <c r="AQ59" s="2">
        <v>10.88</v>
      </c>
      <c r="AR59" s="2">
        <v>926</v>
      </c>
    </row>
    <row r="60" spans="1:44" x14ac:dyDescent="0.55000000000000004">
      <c r="A60" s="2" t="s">
        <v>59</v>
      </c>
      <c r="B60" s="2">
        <v>24.3</v>
      </c>
      <c r="C60" s="2">
        <v>6.16</v>
      </c>
      <c r="D60" s="2">
        <v>15.67</v>
      </c>
      <c r="E60" s="2">
        <v>15.16</v>
      </c>
      <c r="F60" s="2">
        <v>13.95</v>
      </c>
      <c r="G60" s="2">
        <v>11.27</v>
      </c>
      <c r="H60" s="2">
        <v>13.4</v>
      </c>
      <c r="I60" s="2">
        <v>79.64</v>
      </c>
      <c r="J60" s="2">
        <v>15.2</v>
      </c>
      <c r="K60" s="2">
        <v>45.81</v>
      </c>
      <c r="L60" s="2">
        <v>36.43</v>
      </c>
      <c r="M60" s="2">
        <v>29.16</v>
      </c>
      <c r="N60" s="2">
        <v>17.170000000000002</v>
      </c>
      <c r="O60" s="2">
        <v>7.19</v>
      </c>
      <c r="P60" s="2">
        <v>1.4</v>
      </c>
      <c r="Q60" s="2">
        <v>86.1</v>
      </c>
      <c r="R60" s="2">
        <v>16.84</v>
      </c>
      <c r="S60" s="2">
        <v>5.78</v>
      </c>
      <c r="T60" s="2">
        <v>2.19</v>
      </c>
      <c r="U60" s="2">
        <v>7.86</v>
      </c>
      <c r="V60" s="2">
        <v>25.14</v>
      </c>
      <c r="W60" s="2">
        <v>16.309999999999999</v>
      </c>
      <c r="X60" s="2">
        <v>13.29</v>
      </c>
      <c r="Y60" s="2">
        <v>8.35</v>
      </c>
      <c r="Z60" s="2">
        <v>5.77</v>
      </c>
      <c r="AA60" s="2">
        <v>11.82</v>
      </c>
      <c r="AB60" s="2">
        <v>24.47</v>
      </c>
      <c r="AC60" s="2">
        <v>8.58</v>
      </c>
      <c r="AD60" s="2">
        <v>10.38</v>
      </c>
      <c r="AE60" s="2">
        <v>15.86</v>
      </c>
      <c r="AF60" s="2">
        <v>27.86</v>
      </c>
      <c r="AG60" s="2">
        <v>22.53</v>
      </c>
      <c r="AH60" s="2">
        <v>1.69</v>
      </c>
      <c r="AI60" s="2">
        <v>0.89</v>
      </c>
      <c r="AJ60" s="2">
        <v>0.08</v>
      </c>
      <c r="AK60" s="2">
        <v>12.2</v>
      </c>
      <c r="AL60" s="2">
        <v>34.75</v>
      </c>
      <c r="AM60" s="2">
        <v>43.65</v>
      </c>
      <c r="AN60" s="2">
        <v>27.58</v>
      </c>
      <c r="AO60" s="2">
        <v>3.95</v>
      </c>
      <c r="AP60" s="2">
        <v>25.96</v>
      </c>
      <c r="AQ60" s="2">
        <v>7.5</v>
      </c>
      <c r="AR60" s="2">
        <v>1220.5999999999999</v>
      </c>
    </row>
    <row r="61" spans="1:44" x14ac:dyDescent="0.55000000000000004">
      <c r="A61" s="2" t="s">
        <v>60</v>
      </c>
      <c r="B61" s="2">
        <v>27.4</v>
      </c>
      <c r="C61" s="2">
        <v>5.57</v>
      </c>
      <c r="D61" s="2">
        <v>17.420000000000002</v>
      </c>
      <c r="E61" s="2">
        <v>17.5</v>
      </c>
      <c r="F61" s="2">
        <v>12.81</v>
      </c>
      <c r="G61" s="2">
        <v>8.9700000000000006</v>
      </c>
      <c r="H61" s="2">
        <v>10.3</v>
      </c>
      <c r="I61" s="2">
        <v>60.9</v>
      </c>
      <c r="J61" s="2">
        <v>14.15</v>
      </c>
      <c r="K61" s="2">
        <v>53.35</v>
      </c>
      <c r="L61" s="2">
        <v>36.42</v>
      </c>
      <c r="M61" s="2">
        <v>24.49</v>
      </c>
      <c r="N61" s="2">
        <v>19.53</v>
      </c>
      <c r="O61" s="2">
        <v>10.66</v>
      </c>
      <c r="P61" s="2">
        <v>0.56000000000000005</v>
      </c>
      <c r="Q61" s="2">
        <v>86.34</v>
      </c>
      <c r="R61" s="2">
        <v>20.72</v>
      </c>
      <c r="S61" s="2">
        <v>1.53</v>
      </c>
      <c r="T61" s="2">
        <v>5.45</v>
      </c>
      <c r="U61" s="2">
        <v>11.28</v>
      </c>
      <c r="V61" s="2">
        <v>20.09</v>
      </c>
      <c r="W61" s="2">
        <v>15.07</v>
      </c>
      <c r="X61" s="2">
        <v>14.64</v>
      </c>
      <c r="Y61" s="2">
        <v>7.66</v>
      </c>
      <c r="Z61" s="2">
        <v>7.18</v>
      </c>
      <c r="AA61" s="2">
        <v>14.03</v>
      </c>
      <c r="AB61" s="2">
        <v>24.42</v>
      </c>
      <c r="AC61" s="2">
        <v>8.92</v>
      </c>
      <c r="AD61" s="2">
        <v>9.5399999999999991</v>
      </c>
      <c r="AE61" s="2">
        <v>11.9</v>
      </c>
      <c r="AF61" s="2">
        <v>24.73</v>
      </c>
      <c r="AG61" s="2">
        <v>21.01</v>
      </c>
      <c r="AH61" s="2">
        <v>2.91</v>
      </c>
      <c r="AI61" s="2">
        <v>5.48</v>
      </c>
      <c r="AJ61" s="2">
        <v>7.0000000000000007E-2</v>
      </c>
      <c r="AK61" s="2">
        <v>17.22</v>
      </c>
      <c r="AL61" s="2">
        <v>28.58</v>
      </c>
      <c r="AM61" s="2">
        <v>42.26</v>
      </c>
      <c r="AN61" s="2">
        <v>25.14</v>
      </c>
      <c r="AO61" s="2">
        <v>1.53</v>
      </c>
      <c r="AP61" s="2">
        <v>29.48</v>
      </c>
      <c r="AQ61" s="2">
        <v>6.95</v>
      </c>
      <c r="AR61" s="2">
        <v>1217.5999999999999</v>
      </c>
    </row>
    <row r="62" spans="1:44" x14ac:dyDescent="0.55000000000000004">
      <c r="A62" s="2" t="s">
        <v>61</v>
      </c>
      <c r="B62" s="2">
        <v>21.5</v>
      </c>
      <c r="C62" s="2">
        <v>4.45</v>
      </c>
      <c r="D62" s="2">
        <v>8.85</v>
      </c>
      <c r="E62" s="2">
        <v>10.130000000000001</v>
      </c>
      <c r="F62" s="2">
        <v>12.51</v>
      </c>
      <c r="G62" s="2">
        <v>15.92</v>
      </c>
      <c r="H62" s="2">
        <v>26.6</v>
      </c>
      <c r="I62" s="2">
        <v>95.62</v>
      </c>
      <c r="J62" s="2">
        <v>16.3</v>
      </c>
      <c r="K62" s="2">
        <v>33.590000000000003</v>
      </c>
      <c r="L62" s="2">
        <v>39.130000000000003</v>
      </c>
      <c r="M62" s="2">
        <v>34.1</v>
      </c>
      <c r="N62" s="2">
        <v>9.74</v>
      </c>
      <c r="O62" s="2">
        <v>4.32</v>
      </c>
      <c r="P62" s="2">
        <v>4.95</v>
      </c>
      <c r="Q62" s="2">
        <v>79.25</v>
      </c>
      <c r="R62" s="2">
        <v>16.260000000000002</v>
      </c>
      <c r="S62" s="2">
        <v>2.89</v>
      </c>
      <c r="T62" s="2">
        <v>1.3</v>
      </c>
      <c r="U62" s="2">
        <v>5.01</v>
      </c>
      <c r="V62" s="2">
        <v>24.59</v>
      </c>
      <c r="W62" s="2">
        <v>15.48</v>
      </c>
      <c r="X62" s="2">
        <v>11.49</v>
      </c>
      <c r="Y62" s="2">
        <v>10.9</v>
      </c>
      <c r="Z62" s="2">
        <v>5.37</v>
      </c>
      <c r="AA62" s="2">
        <v>11.74</v>
      </c>
      <c r="AB62" s="2">
        <v>17.600000000000001</v>
      </c>
      <c r="AC62" s="2">
        <v>10.75</v>
      </c>
      <c r="AD62" s="2">
        <v>13.69</v>
      </c>
      <c r="AE62" s="2">
        <v>16.66</v>
      </c>
      <c r="AF62" s="2">
        <v>21.32</v>
      </c>
      <c r="AG62" s="2">
        <v>37.299999999999997</v>
      </c>
      <c r="AH62" s="2">
        <v>0.86</v>
      </c>
      <c r="AI62" s="2">
        <v>0.13</v>
      </c>
      <c r="AJ62" s="2">
        <v>0.04</v>
      </c>
      <c r="AK62" s="2">
        <v>11.07</v>
      </c>
      <c r="AL62" s="2">
        <v>29.28</v>
      </c>
      <c r="AM62" s="2">
        <v>27.49</v>
      </c>
      <c r="AN62" s="2">
        <v>44.07</v>
      </c>
      <c r="AO62" s="2">
        <v>2.85</v>
      </c>
      <c r="AP62" s="2">
        <v>23.92</v>
      </c>
      <c r="AQ62" s="2">
        <v>6.73</v>
      </c>
      <c r="AR62" s="2">
        <v>772.2</v>
      </c>
    </row>
    <row r="63" spans="1:44" x14ac:dyDescent="0.55000000000000004">
      <c r="A63" s="2" t="s">
        <v>62</v>
      </c>
      <c r="B63" s="2">
        <v>23.1</v>
      </c>
      <c r="C63" s="2">
        <v>5.33</v>
      </c>
      <c r="D63" s="2">
        <v>10.97</v>
      </c>
      <c r="E63" s="2">
        <v>10.93</v>
      </c>
      <c r="F63" s="2">
        <v>13.17</v>
      </c>
      <c r="G63" s="2">
        <v>14.77</v>
      </c>
      <c r="H63" s="2">
        <v>21.6</v>
      </c>
      <c r="I63" s="2">
        <v>94.65</v>
      </c>
      <c r="J63" s="2">
        <v>16.64</v>
      </c>
      <c r="K63" s="2">
        <v>37.11</v>
      </c>
      <c r="L63" s="2">
        <v>42.91</v>
      </c>
      <c r="M63" s="2">
        <v>32</v>
      </c>
      <c r="N63" s="2">
        <v>8.26</v>
      </c>
      <c r="O63" s="2">
        <v>3.27</v>
      </c>
      <c r="P63" s="2">
        <v>1.96</v>
      </c>
      <c r="Q63" s="2">
        <v>78.040000000000006</v>
      </c>
      <c r="R63" s="2">
        <v>16.11</v>
      </c>
      <c r="S63" s="2">
        <v>12.02</v>
      </c>
      <c r="T63" s="2">
        <v>1.21</v>
      </c>
      <c r="U63" s="2">
        <v>3.73</v>
      </c>
      <c r="V63" s="2">
        <v>23.35</v>
      </c>
      <c r="W63" s="2">
        <v>15.51</v>
      </c>
      <c r="X63" s="2">
        <v>11.82</v>
      </c>
      <c r="Y63" s="2">
        <v>12.89</v>
      </c>
      <c r="Z63" s="2">
        <v>7.27</v>
      </c>
      <c r="AA63" s="2">
        <v>12.93</v>
      </c>
      <c r="AB63" s="2">
        <v>15.17</v>
      </c>
      <c r="AC63" s="2">
        <v>9.9600000000000009</v>
      </c>
      <c r="AD63" s="2">
        <v>12.36</v>
      </c>
      <c r="AE63" s="2">
        <v>16.13</v>
      </c>
      <c r="AF63" s="2">
        <v>20.28</v>
      </c>
      <c r="AG63" s="2">
        <v>31.05</v>
      </c>
      <c r="AH63" s="2">
        <v>0.65</v>
      </c>
      <c r="AI63" s="2">
        <v>0.27</v>
      </c>
      <c r="AJ63" s="2">
        <v>0.02</v>
      </c>
      <c r="AK63" s="2">
        <v>12.69</v>
      </c>
      <c r="AL63" s="2">
        <v>35.04</v>
      </c>
      <c r="AM63" s="2">
        <v>33.42</v>
      </c>
      <c r="AN63" s="2">
        <v>39.18</v>
      </c>
      <c r="AO63" s="2">
        <v>3.02</v>
      </c>
      <c r="AP63" s="2">
        <v>23.21</v>
      </c>
      <c r="AQ63" s="2">
        <v>7.84</v>
      </c>
      <c r="AR63" s="2">
        <v>798.1</v>
      </c>
    </row>
    <row r="64" spans="1:44" x14ac:dyDescent="0.55000000000000004">
      <c r="A64" s="2" t="s">
        <v>63</v>
      </c>
      <c r="B64" s="2">
        <v>24.9</v>
      </c>
      <c r="C64" s="2">
        <v>5.45</v>
      </c>
      <c r="D64" s="2">
        <v>10.31</v>
      </c>
      <c r="E64" s="2">
        <v>13.33</v>
      </c>
      <c r="F64" s="2">
        <v>15.8</v>
      </c>
      <c r="G64" s="2">
        <v>12.43</v>
      </c>
      <c r="H64" s="2">
        <v>17.7</v>
      </c>
      <c r="I64" s="2">
        <v>79.06</v>
      </c>
      <c r="J64" s="2">
        <v>12.37</v>
      </c>
      <c r="K64" s="2">
        <v>51.62</v>
      </c>
      <c r="L64" s="2">
        <v>31.33</v>
      </c>
      <c r="M64" s="2">
        <v>20.76</v>
      </c>
      <c r="N64" s="2">
        <v>26.56</v>
      </c>
      <c r="O64" s="2">
        <v>13.3</v>
      </c>
      <c r="P64" s="2">
        <v>0.12</v>
      </c>
      <c r="Q64" s="2">
        <v>88.85</v>
      </c>
      <c r="R64" s="2">
        <v>15.5</v>
      </c>
      <c r="S64" s="2">
        <v>1.18</v>
      </c>
      <c r="T64" s="2">
        <v>6.54</v>
      </c>
      <c r="U64" s="2">
        <v>17.440000000000001</v>
      </c>
      <c r="V64" s="2">
        <v>24.41</v>
      </c>
      <c r="W64" s="2">
        <v>11.27</v>
      </c>
      <c r="X64" s="2">
        <v>12.91</v>
      </c>
      <c r="Y64" s="2">
        <v>3.6</v>
      </c>
      <c r="Z64" s="2">
        <v>1.53</v>
      </c>
      <c r="AA64" s="2">
        <v>20.69</v>
      </c>
      <c r="AB64" s="2">
        <v>33.96</v>
      </c>
      <c r="AC64" s="2">
        <v>9.4</v>
      </c>
      <c r="AD64" s="2">
        <v>8.76</v>
      </c>
      <c r="AE64" s="2">
        <v>7.4</v>
      </c>
      <c r="AF64" s="2">
        <v>21</v>
      </c>
      <c r="AG64" s="2">
        <v>23.78</v>
      </c>
      <c r="AH64" s="2">
        <v>1.47</v>
      </c>
      <c r="AI64" s="2">
        <v>0.48</v>
      </c>
      <c r="AJ64" s="2">
        <v>6.72</v>
      </c>
      <c r="AK64" s="2">
        <v>11.64</v>
      </c>
      <c r="AL64" s="2">
        <v>34.909999999999997</v>
      </c>
      <c r="AM64" s="2">
        <v>32.93</v>
      </c>
      <c r="AN64" s="2">
        <v>38.61</v>
      </c>
      <c r="AO64" s="2">
        <v>1.6</v>
      </c>
      <c r="AP64" s="2">
        <v>25.43</v>
      </c>
      <c r="AQ64" s="2">
        <v>5.0199999999999996</v>
      </c>
      <c r="AR64" s="2">
        <v>1447.3</v>
      </c>
    </row>
    <row r="65" spans="1:44" x14ac:dyDescent="0.55000000000000004">
      <c r="A65" s="2" t="s">
        <v>64</v>
      </c>
      <c r="B65" s="2">
        <v>28.7</v>
      </c>
      <c r="C65" s="2">
        <v>6.85</v>
      </c>
      <c r="D65" s="2">
        <v>15.07</v>
      </c>
      <c r="E65" s="2">
        <v>16.03</v>
      </c>
      <c r="F65" s="2">
        <v>13.3</v>
      </c>
      <c r="G65" s="2">
        <v>10.210000000000001</v>
      </c>
      <c r="H65" s="2">
        <v>9.9</v>
      </c>
      <c r="I65" s="2">
        <v>48.27</v>
      </c>
      <c r="J65" s="2">
        <v>16.21</v>
      </c>
      <c r="K65" s="2">
        <v>56.5</v>
      </c>
      <c r="L65" s="2">
        <v>45.95</v>
      </c>
      <c r="M65" s="2">
        <v>26.03</v>
      </c>
      <c r="N65" s="2">
        <v>14.13</v>
      </c>
      <c r="O65" s="2">
        <v>4.5999999999999996</v>
      </c>
      <c r="P65" s="2">
        <v>0.42</v>
      </c>
      <c r="Q65" s="2">
        <v>86.21</v>
      </c>
      <c r="R65" s="2">
        <v>24.24</v>
      </c>
      <c r="S65" s="2">
        <v>1.1399999999999999</v>
      </c>
      <c r="T65" s="2">
        <v>4.22</v>
      </c>
      <c r="U65" s="2">
        <v>6.69</v>
      </c>
      <c r="V65" s="2">
        <v>18.649999999999999</v>
      </c>
      <c r="W65" s="2">
        <v>18.739999999999998</v>
      </c>
      <c r="X65" s="2">
        <v>15.31</v>
      </c>
      <c r="Y65" s="2">
        <v>11.51</v>
      </c>
      <c r="Z65" s="2">
        <v>10.73</v>
      </c>
      <c r="AA65" s="2">
        <v>10.029999999999999</v>
      </c>
      <c r="AB65" s="2">
        <v>15.83</v>
      </c>
      <c r="AC65" s="2">
        <v>10.51</v>
      </c>
      <c r="AD65" s="2">
        <v>10.119999999999999</v>
      </c>
      <c r="AE65" s="2">
        <v>13.67</v>
      </c>
      <c r="AF65" s="2">
        <v>34.950000000000003</v>
      </c>
      <c r="AG65" s="2">
        <v>22.6</v>
      </c>
      <c r="AH65" s="2">
        <v>5.95</v>
      </c>
      <c r="AI65" s="2">
        <v>5.61</v>
      </c>
      <c r="AJ65" s="2">
        <v>0.01</v>
      </c>
      <c r="AK65" s="2">
        <v>15.12</v>
      </c>
      <c r="AL65" s="2">
        <v>15.76</v>
      </c>
      <c r="AM65" s="2">
        <v>48.2</v>
      </c>
      <c r="AN65" s="2">
        <v>28.67</v>
      </c>
      <c r="AO65" s="2">
        <v>1.02</v>
      </c>
      <c r="AP65" s="2">
        <v>19.57</v>
      </c>
      <c r="AQ65" s="2">
        <v>8.09</v>
      </c>
      <c r="AR65" s="2">
        <v>1108.5999999999999</v>
      </c>
    </row>
    <row r="66" spans="1:44" x14ac:dyDescent="0.55000000000000004">
      <c r="A66" s="2" t="s">
        <v>65</v>
      </c>
      <c r="B66" s="2">
        <v>19.2</v>
      </c>
      <c r="C66" s="2">
        <v>6.74</v>
      </c>
      <c r="D66" s="2">
        <v>19.96</v>
      </c>
      <c r="E66" s="2">
        <v>17.72</v>
      </c>
      <c r="F66" s="2">
        <v>14.03</v>
      </c>
      <c r="G66" s="2">
        <v>10.26</v>
      </c>
      <c r="H66" s="2">
        <v>12.1</v>
      </c>
      <c r="I66" s="2">
        <v>71.099999999999994</v>
      </c>
      <c r="J66" s="2">
        <v>13.47</v>
      </c>
      <c r="K66" s="2">
        <v>42.57</v>
      </c>
      <c r="L66" s="2">
        <v>28.02</v>
      </c>
      <c r="M66" s="2">
        <v>19.34</v>
      </c>
      <c r="N66" s="2">
        <v>27.2</v>
      </c>
      <c r="O66" s="2">
        <v>15.17</v>
      </c>
      <c r="P66" s="2">
        <v>1.1100000000000001</v>
      </c>
      <c r="Q66" s="2">
        <v>87.12</v>
      </c>
      <c r="R66" s="2">
        <v>13.17</v>
      </c>
      <c r="S66" s="2">
        <v>0.57999999999999996</v>
      </c>
      <c r="T66" s="2">
        <v>7.67</v>
      </c>
      <c r="U66" s="2">
        <v>19.8</v>
      </c>
      <c r="V66" s="2">
        <v>24.55</v>
      </c>
      <c r="W66" s="2">
        <v>8.43</v>
      </c>
      <c r="X66" s="2">
        <v>12.78</v>
      </c>
      <c r="Y66" s="2">
        <v>4.66</v>
      </c>
      <c r="Z66" s="2">
        <v>2.31</v>
      </c>
      <c r="AA66" s="2">
        <v>16.89</v>
      </c>
      <c r="AB66" s="2">
        <v>37.93</v>
      </c>
      <c r="AC66" s="2">
        <v>7.06</v>
      </c>
      <c r="AD66" s="2">
        <v>8.42</v>
      </c>
      <c r="AE66" s="2">
        <v>8.25</v>
      </c>
      <c r="AF66" s="2">
        <v>23.11</v>
      </c>
      <c r="AG66" s="2">
        <v>17.32</v>
      </c>
      <c r="AH66" s="2">
        <v>3.29</v>
      </c>
      <c r="AI66" s="2">
        <v>1.1499999999999999</v>
      </c>
      <c r="AJ66" s="2">
        <v>0.36</v>
      </c>
      <c r="AK66" s="2">
        <v>14.6</v>
      </c>
      <c r="AL66" s="2">
        <v>40.17</v>
      </c>
      <c r="AM66" s="2">
        <v>29.04</v>
      </c>
      <c r="AN66" s="2">
        <v>25.41</v>
      </c>
      <c r="AO66" s="2">
        <v>2.52</v>
      </c>
      <c r="AP66" s="2">
        <v>42.41</v>
      </c>
      <c r="AQ66" s="2">
        <v>4.68</v>
      </c>
      <c r="AR66" s="2">
        <v>1478.8</v>
      </c>
    </row>
    <row r="67" spans="1:44" x14ac:dyDescent="0.55000000000000004">
      <c r="A67" s="2" t="s">
        <v>66</v>
      </c>
      <c r="B67" s="2">
        <v>29</v>
      </c>
      <c r="C67" s="2">
        <v>6.06</v>
      </c>
      <c r="D67" s="2">
        <v>15.77</v>
      </c>
      <c r="E67" s="2">
        <v>17.04</v>
      </c>
      <c r="F67" s="2">
        <v>12.46</v>
      </c>
      <c r="G67" s="2">
        <v>9.7200000000000006</v>
      </c>
      <c r="H67" s="2">
        <v>10</v>
      </c>
      <c r="I67" s="2">
        <v>56.98</v>
      </c>
      <c r="J67" s="2">
        <v>14.2</v>
      </c>
      <c r="K67" s="2">
        <v>58.45</v>
      </c>
      <c r="L67" s="2">
        <v>38.299999999999997</v>
      </c>
      <c r="M67" s="2">
        <v>26.24</v>
      </c>
      <c r="N67" s="2">
        <v>18.32</v>
      </c>
      <c r="O67" s="2">
        <v>9.01</v>
      </c>
      <c r="P67" s="2">
        <v>1.48</v>
      </c>
      <c r="Q67" s="2">
        <v>88.3</v>
      </c>
      <c r="R67" s="2">
        <v>21.12</v>
      </c>
      <c r="S67" s="2">
        <v>1.27</v>
      </c>
      <c r="T67" s="2">
        <v>6.25</v>
      </c>
      <c r="U67" s="2">
        <v>9.4600000000000009</v>
      </c>
      <c r="V67" s="2">
        <v>20.75</v>
      </c>
      <c r="W67" s="2">
        <v>15.74</v>
      </c>
      <c r="X67" s="2">
        <v>16.690000000000001</v>
      </c>
      <c r="Y67" s="2">
        <v>8.3699999999999992</v>
      </c>
      <c r="Z67" s="2">
        <v>8.15</v>
      </c>
      <c r="AA67" s="2">
        <v>11.33</v>
      </c>
      <c r="AB67" s="2">
        <v>22.69</v>
      </c>
      <c r="AC67" s="2">
        <v>9.1300000000000008</v>
      </c>
      <c r="AD67" s="2">
        <v>9.2200000000000006</v>
      </c>
      <c r="AE67" s="2">
        <v>12.47</v>
      </c>
      <c r="AF67" s="2">
        <v>26.71</v>
      </c>
      <c r="AG67" s="2">
        <v>26.01</v>
      </c>
      <c r="AH67" s="2">
        <v>2.0499999999999998</v>
      </c>
      <c r="AI67" s="2">
        <v>4.83</v>
      </c>
      <c r="AJ67" s="2">
        <v>0.04</v>
      </c>
      <c r="AK67" s="2">
        <v>25.01</v>
      </c>
      <c r="AL67" s="2">
        <v>15.35</v>
      </c>
      <c r="AM67" s="2">
        <v>46.85</v>
      </c>
      <c r="AN67" s="2">
        <v>23.14</v>
      </c>
      <c r="AO67" s="2">
        <v>3.67</v>
      </c>
      <c r="AP67" s="2">
        <v>27.29</v>
      </c>
      <c r="AQ67" s="2">
        <v>6.32</v>
      </c>
      <c r="AR67" s="2">
        <v>1340.9</v>
      </c>
    </row>
    <row r="68" spans="1:44" x14ac:dyDescent="0.55000000000000004">
      <c r="A68" s="2" t="s">
        <v>67</v>
      </c>
      <c r="B68" s="2">
        <v>23.6</v>
      </c>
      <c r="C68" s="2">
        <v>5.01</v>
      </c>
      <c r="D68" s="2">
        <v>11.02</v>
      </c>
      <c r="E68" s="2">
        <v>11.11</v>
      </c>
      <c r="F68" s="2">
        <v>14.18</v>
      </c>
      <c r="G68" s="2">
        <v>14.67</v>
      </c>
      <c r="H68" s="2">
        <v>20.2</v>
      </c>
      <c r="I68" s="2">
        <v>94.67</v>
      </c>
      <c r="J68" s="2">
        <v>15.7</v>
      </c>
      <c r="K68" s="2">
        <v>36.92</v>
      </c>
      <c r="L68" s="2">
        <v>49.68</v>
      </c>
      <c r="M68" s="2">
        <v>29.25</v>
      </c>
      <c r="N68" s="2">
        <v>6.7</v>
      </c>
      <c r="O68" s="2">
        <v>1.74</v>
      </c>
      <c r="P68" s="2">
        <v>6.44</v>
      </c>
      <c r="Q68" s="2">
        <v>73.25</v>
      </c>
      <c r="R68" s="2">
        <v>17.11</v>
      </c>
      <c r="S68" s="2">
        <v>18.010000000000002</v>
      </c>
      <c r="T68" s="2">
        <v>0.95</v>
      </c>
      <c r="U68" s="2">
        <v>2.4900000000000002</v>
      </c>
      <c r="V68" s="2">
        <v>21.78</v>
      </c>
      <c r="W68" s="2">
        <v>14.55</v>
      </c>
      <c r="X68" s="2">
        <v>10.01</v>
      </c>
      <c r="Y68" s="2">
        <v>14.28</v>
      </c>
      <c r="Z68" s="2">
        <v>9.92</v>
      </c>
      <c r="AA68" s="2">
        <v>15.66</v>
      </c>
      <c r="AB68" s="2">
        <v>12.71</v>
      </c>
      <c r="AC68" s="2">
        <v>8.6</v>
      </c>
      <c r="AD68" s="2">
        <v>12.02</v>
      </c>
      <c r="AE68" s="2">
        <v>14.67</v>
      </c>
      <c r="AF68" s="2">
        <v>16.61</v>
      </c>
      <c r="AG68" s="2">
        <v>36.85</v>
      </c>
      <c r="AH68" s="2">
        <v>0.48</v>
      </c>
      <c r="AI68" s="2">
        <v>0.16</v>
      </c>
      <c r="AJ68" s="2">
        <v>0.01</v>
      </c>
      <c r="AK68" s="2">
        <v>12</v>
      </c>
      <c r="AL68" s="2">
        <v>33.89</v>
      </c>
      <c r="AM68" s="2">
        <v>30.53</v>
      </c>
      <c r="AN68" s="2">
        <v>36.19</v>
      </c>
      <c r="AO68" s="2">
        <v>7.31</v>
      </c>
      <c r="AP68" s="2">
        <v>29.11</v>
      </c>
      <c r="AQ68" s="2">
        <v>8.0500000000000007</v>
      </c>
      <c r="AR68" s="2">
        <v>757</v>
      </c>
    </row>
    <row r="69" spans="1:44" x14ac:dyDescent="0.55000000000000004">
      <c r="A69" s="2" t="s">
        <v>68</v>
      </c>
      <c r="B69" s="2">
        <v>21.3</v>
      </c>
      <c r="C69" s="2">
        <v>9.3000000000000007</v>
      </c>
      <c r="D69" s="2">
        <v>21.4</v>
      </c>
      <c r="E69" s="2">
        <v>15.87</v>
      </c>
      <c r="F69" s="2">
        <v>12.86</v>
      </c>
      <c r="G69" s="2">
        <v>9.24</v>
      </c>
      <c r="H69" s="2">
        <v>10</v>
      </c>
      <c r="I69" s="2">
        <v>80.239999999999995</v>
      </c>
      <c r="J69" s="2">
        <v>13.11</v>
      </c>
      <c r="K69" s="2">
        <v>41.25</v>
      </c>
      <c r="L69" s="2">
        <v>30.02</v>
      </c>
      <c r="M69" s="2">
        <v>22.69</v>
      </c>
      <c r="N69" s="2">
        <v>25.88</v>
      </c>
      <c r="O69" s="2">
        <v>12.3</v>
      </c>
      <c r="P69" s="2">
        <v>1.22</v>
      </c>
      <c r="Q69" s="2">
        <v>88.53</v>
      </c>
      <c r="R69" s="2">
        <v>13.85</v>
      </c>
      <c r="S69" s="2">
        <v>2.61</v>
      </c>
      <c r="T69" s="2">
        <v>4.54</v>
      </c>
      <c r="U69" s="2">
        <v>13.9</v>
      </c>
      <c r="V69" s="2">
        <v>26.51</v>
      </c>
      <c r="W69" s="2">
        <v>11</v>
      </c>
      <c r="X69" s="2">
        <v>14.03</v>
      </c>
      <c r="Y69" s="2">
        <v>6.18</v>
      </c>
      <c r="Z69" s="2">
        <v>2.59</v>
      </c>
      <c r="AA69" s="2">
        <v>14.62</v>
      </c>
      <c r="AB69" s="2">
        <v>34.04</v>
      </c>
      <c r="AC69" s="2">
        <v>8.15</v>
      </c>
      <c r="AD69" s="2">
        <v>9.36</v>
      </c>
      <c r="AE69" s="2">
        <v>9.49</v>
      </c>
      <c r="AF69" s="2">
        <v>24.17</v>
      </c>
      <c r="AG69" s="2">
        <v>24.02</v>
      </c>
      <c r="AH69" s="2">
        <v>2.17</v>
      </c>
      <c r="AI69" s="2">
        <v>1.34</v>
      </c>
      <c r="AJ69" s="2">
        <v>0.1</v>
      </c>
      <c r="AK69" s="2">
        <v>13.77</v>
      </c>
      <c r="AL69" s="2">
        <v>34.43</v>
      </c>
      <c r="AM69" s="2">
        <v>30.79</v>
      </c>
      <c r="AN69" s="2">
        <v>21.55</v>
      </c>
      <c r="AO69" s="2">
        <v>4.1900000000000004</v>
      </c>
      <c r="AP69" s="2">
        <v>44.92</v>
      </c>
      <c r="AQ69" s="2">
        <v>6.02</v>
      </c>
      <c r="AR69" s="2">
        <v>1358.2</v>
      </c>
    </row>
    <row r="70" spans="1:44" x14ac:dyDescent="0.55000000000000004">
      <c r="A70" s="2" t="s">
        <v>69</v>
      </c>
      <c r="B70" s="2">
        <v>27.3</v>
      </c>
      <c r="C70" s="2">
        <v>6.48</v>
      </c>
      <c r="D70" s="2">
        <v>12.65</v>
      </c>
      <c r="E70" s="2">
        <v>12</v>
      </c>
      <c r="F70" s="2">
        <v>12.6</v>
      </c>
      <c r="G70" s="2">
        <v>11.85</v>
      </c>
      <c r="H70" s="2">
        <v>17.100000000000001</v>
      </c>
      <c r="I70" s="2">
        <v>92.75</v>
      </c>
      <c r="J70" s="2">
        <v>16.45</v>
      </c>
      <c r="K70" s="2">
        <v>40.97</v>
      </c>
      <c r="L70" s="2">
        <v>42.81</v>
      </c>
      <c r="M70" s="2">
        <v>30.3</v>
      </c>
      <c r="N70" s="2">
        <v>11.89</v>
      </c>
      <c r="O70" s="2">
        <v>4.76</v>
      </c>
      <c r="P70" s="2">
        <v>4.0599999999999996</v>
      </c>
      <c r="Q70" s="2">
        <v>81.900000000000006</v>
      </c>
      <c r="R70" s="2">
        <v>16.95</v>
      </c>
      <c r="S70" s="2">
        <v>7.08</v>
      </c>
      <c r="T70" s="2">
        <v>2.5299999999999998</v>
      </c>
      <c r="U70" s="2">
        <v>5.13</v>
      </c>
      <c r="V70" s="2">
        <v>27.07</v>
      </c>
      <c r="W70" s="2">
        <v>15.4</v>
      </c>
      <c r="X70" s="2">
        <v>13.53</v>
      </c>
      <c r="Y70" s="2">
        <v>12.29</v>
      </c>
      <c r="Z70" s="2">
        <v>6.56</v>
      </c>
      <c r="AA70" s="2">
        <v>11.18</v>
      </c>
      <c r="AB70" s="2">
        <v>18.95</v>
      </c>
      <c r="AC70" s="2">
        <v>9.42</v>
      </c>
      <c r="AD70" s="2">
        <v>11.48</v>
      </c>
      <c r="AE70" s="2">
        <v>15.2</v>
      </c>
      <c r="AF70" s="2">
        <v>23.47</v>
      </c>
      <c r="AG70" s="2">
        <v>43.7</v>
      </c>
      <c r="AH70" s="2">
        <v>0.78</v>
      </c>
      <c r="AI70" s="2">
        <v>1.05</v>
      </c>
      <c r="AJ70" s="2">
        <v>0.03</v>
      </c>
      <c r="AK70" s="2">
        <v>10.83</v>
      </c>
      <c r="AL70" s="2">
        <v>20.14</v>
      </c>
      <c r="AM70" s="2">
        <v>33.950000000000003</v>
      </c>
      <c r="AN70" s="2">
        <v>31.22</v>
      </c>
      <c r="AO70" s="2">
        <v>2.0499999999999998</v>
      </c>
      <c r="AP70" s="2">
        <v>31.21</v>
      </c>
      <c r="AQ70" s="2">
        <v>6.9</v>
      </c>
      <c r="AR70" s="2">
        <v>970.9</v>
      </c>
    </row>
    <row r="71" spans="1:44" x14ac:dyDescent="0.55000000000000004">
      <c r="A71" s="2" t="s">
        <v>70</v>
      </c>
      <c r="B71" s="2">
        <v>27.3</v>
      </c>
      <c r="C71" s="2">
        <v>6.3</v>
      </c>
      <c r="D71" s="2">
        <v>14.14</v>
      </c>
      <c r="E71" s="2">
        <v>14.05</v>
      </c>
      <c r="F71" s="2">
        <v>14.14</v>
      </c>
      <c r="G71" s="2">
        <v>10.93</v>
      </c>
      <c r="H71" s="2">
        <v>13.2</v>
      </c>
      <c r="I71" s="2">
        <v>84.82</v>
      </c>
      <c r="J71" s="2">
        <v>15.17</v>
      </c>
      <c r="K71" s="2">
        <v>47.16</v>
      </c>
      <c r="L71" s="2">
        <v>39.979999999999997</v>
      </c>
      <c r="M71" s="2">
        <v>32.64</v>
      </c>
      <c r="N71" s="2">
        <v>11.94</v>
      </c>
      <c r="O71" s="2">
        <v>4.4400000000000004</v>
      </c>
      <c r="P71" s="2">
        <v>2.74</v>
      </c>
      <c r="Q71" s="2">
        <v>88.12</v>
      </c>
      <c r="R71" s="2">
        <v>19.989999999999998</v>
      </c>
      <c r="S71" s="2">
        <v>7.37</v>
      </c>
      <c r="T71" s="2">
        <v>2</v>
      </c>
      <c r="U71" s="2">
        <v>6.12</v>
      </c>
      <c r="V71" s="2">
        <v>20.63</v>
      </c>
      <c r="W71" s="2">
        <v>16.22</v>
      </c>
      <c r="X71" s="2">
        <v>14.54</v>
      </c>
      <c r="Y71" s="2">
        <v>9.24</v>
      </c>
      <c r="Z71" s="2">
        <v>8.59</v>
      </c>
      <c r="AA71" s="2">
        <v>11.34</v>
      </c>
      <c r="AB71" s="2">
        <v>16.98</v>
      </c>
      <c r="AC71" s="2">
        <v>9.24</v>
      </c>
      <c r="AD71" s="2">
        <v>11.52</v>
      </c>
      <c r="AE71" s="2">
        <v>17.03</v>
      </c>
      <c r="AF71" s="2">
        <v>20.86</v>
      </c>
      <c r="AG71" s="2">
        <v>29.41</v>
      </c>
      <c r="AH71" s="2">
        <v>1.47</v>
      </c>
      <c r="AI71" s="2">
        <v>1.45</v>
      </c>
      <c r="AJ71" s="2">
        <v>0.06</v>
      </c>
      <c r="AK71" s="2">
        <v>14.1</v>
      </c>
      <c r="AL71" s="2">
        <v>32.65</v>
      </c>
      <c r="AM71" s="2">
        <v>52.5</v>
      </c>
      <c r="AN71" s="2">
        <v>26.77</v>
      </c>
      <c r="AO71" s="2">
        <v>2.02</v>
      </c>
      <c r="AP71" s="2">
        <v>17.98</v>
      </c>
      <c r="AQ71" s="2">
        <v>7.62</v>
      </c>
      <c r="AR71" s="2">
        <v>1178.4000000000001</v>
      </c>
    </row>
    <row r="72" spans="1:44" x14ac:dyDescent="0.55000000000000004">
      <c r="A72" s="2" t="s">
        <v>71</v>
      </c>
      <c r="B72" s="2">
        <v>28.5</v>
      </c>
      <c r="C72" s="2">
        <v>6.44</v>
      </c>
      <c r="D72" s="2">
        <v>13.89</v>
      </c>
      <c r="E72" s="2">
        <v>14.12</v>
      </c>
      <c r="F72" s="2">
        <v>13.38</v>
      </c>
      <c r="G72" s="2">
        <v>11.52</v>
      </c>
      <c r="H72" s="2">
        <v>12.2</v>
      </c>
      <c r="I72" s="2">
        <v>84.21</v>
      </c>
      <c r="J72" s="2">
        <v>18.82</v>
      </c>
      <c r="K72" s="2">
        <v>48.41</v>
      </c>
      <c r="L72" s="2">
        <v>44.72</v>
      </c>
      <c r="M72" s="2">
        <v>32.93</v>
      </c>
      <c r="N72" s="2">
        <v>9.3000000000000007</v>
      </c>
      <c r="O72" s="2">
        <v>3.68</v>
      </c>
      <c r="P72" s="2">
        <v>1.2</v>
      </c>
      <c r="Q72" s="2">
        <v>85.98</v>
      </c>
      <c r="R72" s="2">
        <v>24.33</v>
      </c>
      <c r="S72" s="2">
        <v>2.2799999999999998</v>
      </c>
      <c r="T72" s="2">
        <v>2.87</v>
      </c>
      <c r="U72" s="2">
        <v>5.52</v>
      </c>
      <c r="V72" s="2">
        <v>19.7</v>
      </c>
      <c r="W72" s="2">
        <v>18.82</v>
      </c>
      <c r="X72" s="2">
        <v>15.52</v>
      </c>
      <c r="Y72" s="2">
        <v>9.89</v>
      </c>
      <c r="Z72" s="2">
        <v>10.44</v>
      </c>
      <c r="AA72" s="2">
        <v>10.029999999999999</v>
      </c>
      <c r="AB72" s="2">
        <v>13.65</v>
      </c>
      <c r="AC72" s="2">
        <v>10.42</v>
      </c>
      <c r="AD72" s="2">
        <v>12.08</v>
      </c>
      <c r="AE72" s="2">
        <v>16.11</v>
      </c>
      <c r="AF72" s="2">
        <v>30.34</v>
      </c>
      <c r="AG72" s="2">
        <v>25.54</v>
      </c>
      <c r="AH72" s="2">
        <v>1.07</v>
      </c>
      <c r="AI72" s="2">
        <v>1.35</v>
      </c>
      <c r="AJ72" s="2">
        <v>0.02</v>
      </c>
      <c r="AK72" s="2">
        <v>11.46</v>
      </c>
      <c r="AL72" s="2">
        <v>30.22</v>
      </c>
      <c r="AM72" s="2">
        <v>48.13</v>
      </c>
      <c r="AN72" s="2">
        <v>26.95</v>
      </c>
      <c r="AO72" s="2">
        <v>1.26</v>
      </c>
      <c r="AP72" s="2">
        <v>21.74</v>
      </c>
      <c r="AQ72" s="2">
        <v>7.39</v>
      </c>
      <c r="AR72" s="2">
        <v>1044.5</v>
      </c>
    </row>
    <row r="73" spans="1:44" x14ac:dyDescent="0.55000000000000004">
      <c r="A73" s="2" t="s">
        <v>72</v>
      </c>
      <c r="B73" s="2">
        <v>27.7</v>
      </c>
      <c r="C73" s="2">
        <v>8.7200000000000006</v>
      </c>
      <c r="D73" s="2">
        <v>15.33</v>
      </c>
      <c r="E73" s="2">
        <v>13.12</v>
      </c>
      <c r="F73" s="2">
        <v>12.77</v>
      </c>
      <c r="G73" s="2">
        <v>10.64</v>
      </c>
      <c r="H73" s="2">
        <v>11.7</v>
      </c>
      <c r="I73" s="2">
        <v>92.16</v>
      </c>
      <c r="J73" s="2">
        <v>19.34</v>
      </c>
      <c r="K73" s="2">
        <v>40.79</v>
      </c>
      <c r="L73" s="2">
        <v>42.73</v>
      </c>
      <c r="M73" s="2">
        <v>31.68</v>
      </c>
      <c r="N73" s="2">
        <v>11.09</v>
      </c>
      <c r="O73" s="2">
        <v>3.9</v>
      </c>
      <c r="P73" s="2">
        <v>8.57</v>
      </c>
      <c r="Q73" s="2">
        <v>83.24</v>
      </c>
      <c r="R73" s="2">
        <v>16.98</v>
      </c>
      <c r="S73" s="2">
        <v>3.97</v>
      </c>
      <c r="T73" s="2">
        <v>1.29</v>
      </c>
      <c r="U73" s="2">
        <v>5.13</v>
      </c>
      <c r="V73" s="2">
        <v>25.68</v>
      </c>
      <c r="W73" s="2">
        <v>12.74</v>
      </c>
      <c r="X73" s="2">
        <v>13.38</v>
      </c>
      <c r="Y73" s="2">
        <v>10.25</v>
      </c>
      <c r="Z73" s="2">
        <v>7.59</v>
      </c>
      <c r="AA73" s="2">
        <v>9.02</v>
      </c>
      <c r="AB73" s="2">
        <v>17.989999999999998</v>
      </c>
      <c r="AC73" s="2">
        <v>9.76</v>
      </c>
      <c r="AD73" s="2">
        <v>15.14</v>
      </c>
      <c r="AE73" s="2">
        <v>15.3</v>
      </c>
      <c r="AF73" s="2">
        <v>26.91</v>
      </c>
      <c r="AG73" s="2">
        <v>31.55</v>
      </c>
      <c r="AH73" s="2">
        <v>0.77</v>
      </c>
      <c r="AI73" s="2">
        <v>0.53</v>
      </c>
      <c r="AJ73" s="2">
        <v>0.02</v>
      </c>
      <c r="AK73" s="2">
        <v>11.59</v>
      </c>
      <c r="AL73" s="2">
        <v>28.63</v>
      </c>
      <c r="AM73" s="2">
        <v>34.93</v>
      </c>
      <c r="AN73" s="2">
        <v>20.65</v>
      </c>
      <c r="AO73" s="2">
        <v>5.36</v>
      </c>
      <c r="AP73" s="2">
        <v>40.299999999999997</v>
      </c>
      <c r="AQ73" s="2">
        <v>9.84</v>
      </c>
      <c r="AR73" s="2">
        <v>987.9</v>
      </c>
    </row>
    <row r="74" spans="1:44" x14ac:dyDescent="0.55000000000000004">
      <c r="A74" s="2" t="s">
        <v>73</v>
      </c>
      <c r="B74" s="2">
        <v>18.899999999999999</v>
      </c>
      <c r="C74" s="2">
        <v>8.6999999999999993</v>
      </c>
      <c r="D74" s="2">
        <v>21.63</v>
      </c>
      <c r="E74" s="2">
        <v>14.07</v>
      </c>
      <c r="F74" s="2">
        <v>12.31</v>
      </c>
      <c r="G74" s="2">
        <v>9.9499999999999993</v>
      </c>
      <c r="H74" s="2">
        <v>14.5</v>
      </c>
      <c r="I74" s="2">
        <v>72.88</v>
      </c>
      <c r="J74" s="2">
        <v>10.83</v>
      </c>
      <c r="K74" s="2">
        <v>40.92</v>
      </c>
      <c r="L74" s="2">
        <v>27.08</v>
      </c>
      <c r="M74" s="2">
        <v>17.399999999999999</v>
      </c>
      <c r="N74" s="2">
        <v>31.1</v>
      </c>
      <c r="O74" s="2">
        <v>15.43</v>
      </c>
      <c r="P74" s="2">
        <v>0.21</v>
      </c>
      <c r="Q74" s="2">
        <v>89.03</v>
      </c>
      <c r="R74" s="2">
        <v>15.05</v>
      </c>
      <c r="S74" s="2">
        <v>1.1299999999999999</v>
      </c>
      <c r="T74" s="2">
        <v>7.39</v>
      </c>
      <c r="U74" s="2">
        <v>18.989999999999998</v>
      </c>
      <c r="V74" s="2">
        <v>24.19</v>
      </c>
      <c r="W74" s="2">
        <v>8.75</v>
      </c>
      <c r="X74" s="2">
        <v>12.57</v>
      </c>
      <c r="Y74" s="2">
        <v>3.52</v>
      </c>
      <c r="Z74" s="2">
        <v>1.31</v>
      </c>
      <c r="AA74" s="2">
        <v>18.329999999999998</v>
      </c>
      <c r="AB74" s="2">
        <v>38.549999999999997</v>
      </c>
      <c r="AC74" s="2">
        <v>9.1300000000000008</v>
      </c>
      <c r="AD74" s="2">
        <v>8.2200000000000006</v>
      </c>
      <c r="AE74" s="2">
        <v>6.74</v>
      </c>
      <c r="AF74" s="2">
        <v>19.05</v>
      </c>
      <c r="AG74" s="2">
        <v>22.25</v>
      </c>
      <c r="AH74" s="2">
        <v>2.4700000000000002</v>
      </c>
      <c r="AI74" s="2">
        <v>0.96</v>
      </c>
      <c r="AJ74" s="2">
        <v>4.0999999999999996</v>
      </c>
      <c r="AK74" s="2">
        <v>14.37</v>
      </c>
      <c r="AL74" s="2">
        <v>36.799999999999997</v>
      </c>
      <c r="AM74" s="2">
        <v>26.08</v>
      </c>
      <c r="AN74" s="2">
        <v>29.94</v>
      </c>
      <c r="AO74" s="2">
        <v>2.15</v>
      </c>
      <c r="AP74" s="2">
        <v>41.09</v>
      </c>
      <c r="AQ74" s="2">
        <v>5.73</v>
      </c>
      <c r="AR74" s="2">
        <v>1411.5</v>
      </c>
    </row>
    <row r="75" spans="1:44" x14ac:dyDescent="0.55000000000000004">
      <c r="A75" s="2" t="s">
        <v>74</v>
      </c>
      <c r="B75" s="2">
        <v>21.2</v>
      </c>
      <c r="C75" s="2">
        <v>6.23</v>
      </c>
      <c r="D75" s="2">
        <v>13.39</v>
      </c>
      <c r="E75" s="2">
        <v>12.56</v>
      </c>
      <c r="F75" s="2">
        <v>14.22</v>
      </c>
      <c r="G75" s="2">
        <v>12.98</v>
      </c>
      <c r="H75" s="2">
        <v>19.5</v>
      </c>
      <c r="I75" s="2">
        <v>75.83</v>
      </c>
      <c r="J75" s="2">
        <v>17.920000000000002</v>
      </c>
      <c r="K75" s="2">
        <v>41.16</v>
      </c>
      <c r="L75" s="2">
        <v>44.83</v>
      </c>
      <c r="M75" s="2">
        <v>28.24</v>
      </c>
      <c r="N75" s="2">
        <v>13.44</v>
      </c>
      <c r="O75" s="2">
        <v>5.21</v>
      </c>
      <c r="P75" s="2">
        <v>1.72</v>
      </c>
      <c r="Q75" s="2">
        <v>78.48</v>
      </c>
      <c r="R75" s="2">
        <v>19.57</v>
      </c>
      <c r="S75" s="2">
        <v>2.23</v>
      </c>
      <c r="T75" s="2">
        <v>3.14</v>
      </c>
      <c r="U75" s="2">
        <v>7.04</v>
      </c>
      <c r="V75" s="2">
        <v>24.17</v>
      </c>
      <c r="W75" s="2">
        <v>16.010000000000002</v>
      </c>
      <c r="X75" s="2">
        <v>15.39</v>
      </c>
      <c r="Y75" s="2">
        <v>9.68</v>
      </c>
      <c r="Z75" s="2">
        <v>6.11</v>
      </c>
      <c r="AA75" s="2">
        <v>11.33</v>
      </c>
      <c r="AB75" s="2">
        <v>19.920000000000002</v>
      </c>
      <c r="AC75" s="2">
        <v>10.06</v>
      </c>
      <c r="AD75" s="2">
        <v>12.22</v>
      </c>
      <c r="AE75" s="2">
        <v>13.48</v>
      </c>
      <c r="AF75" s="2">
        <v>25.75</v>
      </c>
      <c r="AG75" s="2">
        <v>28.62</v>
      </c>
      <c r="AH75" s="2">
        <v>2.34</v>
      </c>
      <c r="AI75" s="2">
        <v>1.79</v>
      </c>
      <c r="AJ75" s="2">
        <v>0.02</v>
      </c>
      <c r="AK75" s="2">
        <v>10.9</v>
      </c>
      <c r="AL75" s="2">
        <v>30.58</v>
      </c>
      <c r="AM75" s="2">
        <v>32.22</v>
      </c>
      <c r="AN75" s="2">
        <v>33.89</v>
      </c>
      <c r="AO75" s="2">
        <v>6.7</v>
      </c>
      <c r="AP75" s="2">
        <v>30.06</v>
      </c>
      <c r="AQ75" s="2">
        <v>7.35</v>
      </c>
      <c r="AR75" s="2">
        <v>870.8</v>
      </c>
    </row>
    <row r="76" spans="1:44" x14ac:dyDescent="0.55000000000000004">
      <c r="A76" s="2" t="s">
        <v>75</v>
      </c>
      <c r="B76" s="2">
        <v>23.1</v>
      </c>
      <c r="C76" s="2">
        <v>4.6500000000000004</v>
      </c>
      <c r="D76" s="2">
        <v>9.4700000000000006</v>
      </c>
      <c r="E76" s="2">
        <v>10.52</v>
      </c>
      <c r="F76" s="2">
        <v>12.54</v>
      </c>
      <c r="G76" s="2">
        <v>14.32</v>
      </c>
      <c r="H76" s="2">
        <v>25.3</v>
      </c>
      <c r="I76" s="2">
        <v>95.32</v>
      </c>
      <c r="J76" s="2">
        <v>18.16</v>
      </c>
      <c r="K76" s="2">
        <v>31.76</v>
      </c>
      <c r="L76" s="2">
        <v>47.24</v>
      </c>
      <c r="M76" s="2">
        <v>30.87</v>
      </c>
      <c r="N76" s="2">
        <v>7.7</v>
      </c>
      <c r="O76" s="2">
        <v>2.46</v>
      </c>
      <c r="P76" s="2">
        <v>4.1399999999999997</v>
      </c>
      <c r="Q76" s="2">
        <v>78.260000000000005</v>
      </c>
      <c r="R76" s="2">
        <v>17.43</v>
      </c>
      <c r="S76" s="2">
        <v>7.36</v>
      </c>
      <c r="T76" s="2">
        <v>1.1599999999999999</v>
      </c>
      <c r="U76" s="2">
        <v>4.1100000000000003</v>
      </c>
      <c r="V76" s="2">
        <v>27.78</v>
      </c>
      <c r="W76" s="2">
        <v>13.18</v>
      </c>
      <c r="X76" s="2">
        <v>11.69</v>
      </c>
      <c r="Y76" s="2">
        <v>13.97</v>
      </c>
      <c r="Z76" s="2">
        <v>7.16</v>
      </c>
      <c r="AA76" s="2">
        <v>9.9499999999999993</v>
      </c>
      <c r="AB76" s="2">
        <v>16.18</v>
      </c>
      <c r="AC76" s="2">
        <v>11.21</v>
      </c>
      <c r="AD76" s="2">
        <v>13.88</v>
      </c>
      <c r="AE76" s="2">
        <v>14.14</v>
      </c>
      <c r="AF76" s="2">
        <v>18.59</v>
      </c>
      <c r="AG76" s="2">
        <v>42.36</v>
      </c>
      <c r="AH76" s="2">
        <v>0.81</v>
      </c>
      <c r="AI76" s="2">
        <v>0.26</v>
      </c>
      <c r="AJ76" s="2">
        <v>0.02</v>
      </c>
      <c r="AK76" s="2">
        <v>10.9</v>
      </c>
      <c r="AL76" s="2">
        <v>27.06</v>
      </c>
      <c r="AM76" s="2">
        <v>27.67</v>
      </c>
      <c r="AN76" s="2">
        <v>38.049999999999997</v>
      </c>
      <c r="AO76" s="2">
        <v>2.68</v>
      </c>
      <c r="AP76" s="2">
        <v>30.05</v>
      </c>
      <c r="AQ76" s="2">
        <v>11.5</v>
      </c>
      <c r="AR76" s="2">
        <v>700.7</v>
      </c>
    </row>
    <row r="77" spans="1:44" x14ac:dyDescent="0.55000000000000004">
      <c r="A77" s="2" t="s">
        <v>76</v>
      </c>
      <c r="B77" s="2">
        <v>31.1</v>
      </c>
      <c r="C77" s="2">
        <v>6.74</v>
      </c>
      <c r="D77" s="2">
        <v>16.77</v>
      </c>
      <c r="E77" s="2">
        <v>15.83</v>
      </c>
      <c r="F77" s="2">
        <v>12.26</v>
      </c>
      <c r="G77" s="2">
        <v>8.84</v>
      </c>
      <c r="H77" s="2">
        <v>8.5</v>
      </c>
      <c r="I77" s="2">
        <v>61.95</v>
      </c>
      <c r="J77" s="2">
        <v>15.95</v>
      </c>
      <c r="K77" s="2">
        <v>56.2</v>
      </c>
      <c r="L77" s="2">
        <v>43.98</v>
      </c>
      <c r="M77" s="2">
        <v>31.54</v>
      </c>
      <c r="N77" s="2">
        <v>10.74</v>
      </c>
      <c r="O77" s="2">
        <v>4.5999999999999996</v>
      </c>
      <c r="P77" s="2">
        <v>0.63</v>
      </c>
      <c r="Q77" s="2">
        <v>88.16</v>
      </c>
      <c r="R77" s="2">
        <v>22.43</v>
      </c>
      <c r="S77" s="2">
        <v>2.12</v>
      </c>
      <c r="T77" s="2">
        <v>2.92</v>
      </c>
      <c r="U77" s="2">
        <v>5.35</v>
      </c>
      <c r="V77" s="2">
        <v>18.93</v>
      </c>
      <c r="W77" s="2">
        <v>23.64</v>
      </c>
      <c r="X77" s="2">
        <v>14.03</v>
      </c>
      <c r="Y77" s="2">
        <v>12.81</v>
      </c>
      <c r="Z77" s="2">
        <v>11.47</v>
      </c>
      <c r="AA77" s="2">
        <v>9.14</v>
      </c>
      <c r="AB77" s="2">
        <v>12.65</v>
      </c>
      <c r="AC77" s="2">
        <v>9.81</v>
      </c>
      <c r="AD77" s="2">
        <v>11.61</v>
      </c>
      <c r="AE77" s="2">
        <v>16.71</v>
      </c>
      <c r="AF77" s="2">
        <v>22.69</v>
      </c>
      <c r="AG77" s="2">
        <v>23.05</v>
      </c>
      <c r="AH77" s="2">
        <v>4.8099999999999996</v>
      </c>
      <c r="AI77" s="2">
        <v>7.2</v>
      </c>
      <c r="AJ77" s="2">
        <v>0.06</v>
      </c>
      <c r="AK77" s="2">
        <v>17.34</v>
      </c>
      <c r="AL77" s="2">
        <v>24.85</v>
      </c>
      <c r="AM77" s="2">
        <v>57.41</v>
      </c>
      <c r="AN77" s="2">
        <v>18</v>
      </c>
      <c r="AO77" s="2">
        <v>1.1000000000000001</v>
      </c>
      <c r="AP77" s="2">
        <v>21.23</v>
      </c>
      <c r="AQ77" s="2">
        <v>7.4</v>
      </c>
      <c r="AR77" s="2">
        <v>1084</v>
      </c>
    </row>
    <row r="78" spans="1:44" x14ac:dyDescent="0.55000000000000004">
      <c r="A78" s="2" t="s">
        <v>77</v>
      </c>
      <c r="B78" s="2">
        <v>22.8</v>
      </c>
      <c r="C78" s="2">
        <v>9.0299999999999994</v>
      </c>
      <c r="D78" s="2">
        <v>17.38</v>
      </c>
      <c r="E78" s="2">
        <v>13.5</v>
      </c>
      <c r="F78" s="2">
        <v>12.12</v>
      </c>
      <c r="G78" s="2">
        <v>10.1</v>
      </c>
      <c r="H78" s="2">
        <v>15.2</v>
      </c>
      <c r="I78" s="2">
        <v>39.979999999999997</v>
      </c>
      <c r="J78" s="2">
        <v>16.88</v>
      </c>
      <c r="K78" s="2">
        <v>48.19</v>
      </c>
      <c r="L78" s="2">
        <v>45.25</v>
      </c>
      <c r="M78" s="2">
        <v>21.31</v>
      </c>
      <c r="N78" s="2">
        <v>16.98</v>
      </c>
      <c r="O78" s="2">
        <v>7.84</v>
      </c>
      <c r="P78" s="2">
        <v>0.2</v>
      </c>
      <c r="Q78" s="2">
        <v>82.02</v>
      </c>
      <c r="R78" s="2">
        <v>19.260000000000002</v>
      </c>
      <c r="S78" s="2">
        <v>1.56</v>
      </c>
      <c r="T78" s="2">
        <v>4.3600000000000003</v>
      </c>
      <c r="U78" s="2">
        <v>9.2100000000000009</v>
      </c>
      <c r="V78" s="2">
        <v>20.260000000000002</v>
      </c>
      <c r="W78" s="2">
        <v>17.760000000000002</v>
      </c>
      <c r="X78" s="2">
        <v>12.79</v>
      </c>
      <c r="Y78" s="2">
        <v>12.98</v>
      </c>
      <c r="Z78" s="2">
        <v>8.2899999999999991</v>
      </c>
      <c r="AA78" s="2">
        <v>9.85</v>
      </c>
      <c r="AB78" s="2">
        <v>20.65</v>
      </c>
      <c r="AC78" s="2">
        <v>9.7200000000000006</v>
      </c>
      <c r="AD78" s="2">
        <v>10.43</v>
      </c>
      <c r="AE78" s="2">
        <v>13.05</v>
      </c>
      <c r="AF78" s="2">
        <v>20.93</v>
      </c>
      <c r="AG78" s="2">
        <v>20.76</v>
      </c>
      <c r="AH78" s="2">
        <v>11.76</v>
      </c>
      <c r="AI78" s="2">
        <v>4.76</v>
      </c>
      <c r="AJ78" s="2">
        <v>1.7</v>
      </c>
      <c r="AK78" s="2">
        <v>16.16</v>
      </c>
      <c r="AL78" s="2">
        <v>23.93</v>
      </c>
      <c r="AM78" s="2">
        <v>29.95</v>
      </c>
      <c r="AN78" s="2">
        <v>33.369999999999997</v>
      </c>
      <c r="AO78" s="2">
        <v>1.97</v>
      </c>
      <c r="AP78" s="2">
        <v>32.86</v>
      </c>
      <c r="AQ78" s="2">
        <v>8.93</v>
      </c>
      <c r="AR78" s="2">
        <v>928.7</v>
      </c>
    </row>
    <row r="79" spans="1:44" x14ac:dyDescent="0.55000000000000004">
      <c r="A79" s="2" t="s">
        <v>78</v>
      </c>
      <c r="B79" s="2">
        <v>27.2</v>
      </c>
      <c r="C79" s="2">
        <v>6.06</v>
      </c>
      <c r="D79" s="2">
        <v>12.01</v>
      </c>
      <c r="E79" s="2">
        <v>14.41</v>
      </c>
      <c r="F79" s="2">
        <v>13.99</v>
      </c>
      <c r="G79" s="2">
        <v>11.91</v>
      </c>
      <c r="H79" s="2">
        <v>14.4</v>
      </c>
      <c r="I79" s="2">
        <v>82.95</v>
      </c>
      <c r="J79" s="2">
        <v>12.69</v>
      </c>
      <c r="K79" s="2">
        <v>55.28</v>
      </c>
      <c r="L79" s="2">
        <v>35.69</v>
      </c>
      <c r="M79" s="2">
        <v>33.82</v>
      </c>
      <c r="N79" s="2">
        <v>16.670000000000002</v>
      </c>
      <c r="O79" s="2">
        <v>7.16</v>
      </c>
      <c r="P79" s="2">
        <v>1.2</v>
      </c>
      <c r="Q79" s="2">
        <v>90.12</v>
      </c>
      <c r="R79" s="2">
        <v>18.66</v>
      </c>
      <c r="S79" s="2">
        <v>1.02</v>
      </c>
      <c r="T79" s="2">
        <v>5.71</v>
      </c>
      <c r="U79" s="2">
        <v>10.210000000000001</v>
      </c>
      <c r="V79" s="2">
        <v>22.62</v>
      </c>
      <c r="W79" s="2">
        <v>15.13</v>
      </c>
      <c r="X79" s="2">
        <v>17.260000000000002</v>
      </c>
      <c r="Y79" s="2">
        <v>5.71</v>
      </c>
      <c r="Z79" s="2">
        <v>4.42</v>
      </c>
      <c r="AA79" s="2">
        <v>13.64</v>
      </c>
      <c r="AB79" s="2">
        <v>23.69</v>
      </c>
      <c r="AC79" s="2">
        <v>9.0299999999999994</v>
      </c>
      <c r="AD79" s="2">
        <v>10.41</v>
      </c>
      <c r="AE79" s="2">
        <v>13.87</v>
      </c>
      <c r="AF79" s="2">
        <v>29.23</v>
      </c>
      <c r="AG79" s="2">
        <v>36.700000000000003</v>
      </c>
      <c r="AH79" s="2">
        <v>1.32</v>
      </c>
      <c r="AI79" s="2">
        <v>1.57</v>
      </c>
      <c r="AJ79" s="2">
        <v>0.06</v>
      </c>
      <c r="AK79" s="2">
        <v>8.34</v>
      </c>
      <c r="AL79" s="2">
        <v>22.78</v>
      </c>
      <c r="AM79" s="2">
        <v>45.51</v>
      </c>
      <c r="AN79" s="2">
        <v>35.85</v>
      </c>
      <c r="AO79" s="2">
        <v>1.64</v>
      </c>
      <c r="AP79" s="2">
        <v>16.260000000000002</v>
      </c>
      <c r="AQ79" s="2">
        <v>3.73</v>
      </c>
      <c r="AR79" s="2">
        <v>1467.1</v>
      </c>
    </row>
    <row r="80" spans="1:44" x14ac:dyDescent="0.55000000000000004">
      <c r="A80" s="2" t="s">
        <v>79</v>
      </c>
      <c r="B80" s="2">
        <v>27.5</v>
      </c>
      <c r="C80" s="2">
        <v>5.77</v>
      </c>
      <c r="D80" s="2">
        <v>12</v>
      </c>
      <c r="E80" s="2">
        <v>13.12</v>
      </c>
      <c r="F80" s="2">
        <v>13.82</v>
      </c>
      <c r="G80" s="2">
        <v>12.28</v>
      </c>
      <c r="H80" s="2">
        <v>15.5</v>
      </c>
      <c r="I80" s="2">
        <v>93.23</v>
      </c>
      <c r="J80" s="2">
        <v>14.75</v>
      </c>
      <c r="K80" s="2">
        <v>48.25</v>
      </c>
      <c r="L80" s="2">
        <v>40.950000000000003</v>
      </c>
      <c r="M80" s="2">
        <v>35.32</v>
      </c>
      <c r="N80" s="2">
        <v>9.8000000000000007</v>
      </c>
      <c r="O80" s="2">
        <v>3.95</v>
      </c>
      <c r="P80" s="2">
        <v>3.12</v>
      </c>
      <c r="Q80" s="2">
        <v>83.91</v>
      </c>
      <c r="R80" s="2">
        <v>18.510000000000002</v>
      </c>
      <c r="S80" s="2">
        <v>5.87</v>
      </c>
      <c r="T80" s="2">
        <v>2.17</v>
      </c>
      <c r="U80" s="2">
        <v>5.35</v>
      </c>
      <c r="V80" s="2">
        <v>21.31</v>
      </c>
      <c r="W80" s="2">
        <v>19.079999999999998</v>
      </c>
      <c r="X80" s="2">
        <v>14.32</v>
      </c>
      <c r="Y80" s="2">
        <v>9.74</v>
      </c>
      <c r="Z80" s="2">
        <v>8.5399999999999991</v>
      </c>
      <c r="AA80" s="2">
        <v>13.1</v>
      </c>
      <c r="AB80" s="2">
        <v>15.68</v>
      </c>
      <c r="AC80" s="2">
        <v>9.2100000000000009</v>
      </c>
      <c r="AD80" s="2">
        <v>11.27</v>
      </c>
      <c r="AE80" s="2">
        <v>16.13</v>
      </c>
      <c r="AF80" s="2">
        <v>30.21</v>
      </c>
      <c r="AG80" s="2">
        <v>38.65</v>
      </c>
      <c r="AH80" s="2">
        <v>0.63</v>
      </c>
      <c r="AI80" s="2">
        <v>0.63</v>
      </c>
      <c r="AJ80" s="2">
        <v>0.03</v>
      </c>
      <c r="AK80" s="2">
        <v>8.8800000000000008</v>
      </c>
      <c r="AL80" s="2">
        <v>20.97</v>
      </c>
      <c r="AM80" s="2">
        <v>45.25</v>
      </c>
      <c r="AN80" s="2">
        <v>32.22</v>
      </c>
      <c r="AO80" s="2">
        <v>1.63</v>
      </c>
      <c r="AP80" s="2">
        <v>19.149999999999999</v>
      </c>
      <c r="AQ80" s="2">
        <v>4.51</v>
      </c>
      <c r="AR80" s="2">
        <v>1179.2</v>
      </c>
    </row>
    <row r="81" spans="1:44" x14ac:dyDescent="0.55000000000000004">
      <c r="A81" s="2" t="s">
        <v>80</v>
      </c>
      <c r="B81" s="2">
        <v>25.8</v>
      </c>
      <c r="C81" s="2">
        <v>5.84</v>
      </c>
      <c r="D81" s="2">
        <v>12.15</v>
      </c>
      <c r="E81" s="2">
        <v>12.24</v>
      </c>
      <c r="F81" s="2">
        <v>12.96</v>
      </c>
      <c r="G81" s="2">
        <v>12.74</v>
      </c>
      <c r="H81" s="2">
        <v>18.2</v>
      </c>
      <c r="I81" s="2">
        <v>96.35</v>
      </c>
      <c r="J81" s="2">
        <v>18.34</v>
      </c>
      <c r="K81" s="2">
        <v>41.67</v>
      </c>
      <c r="L81" s="2">
        <v>43.35</v>
      </c>
      <c r="M81" s="2">
        <v>34.99</v>
      </c>
      <c r="N81" s="2">
        <v>8</v>
      </c>
      <c r="O81" s="2">
        <v>2.83</v>
      </c>
      <c r="P81" s="2">
        <v>5.88</v>
      </c>
      <c r="Q81" s="2">
        <v>80.459999999999994</v>
      </c>
      <c r="R81" s="2">
        <v>15.98</v>
      </c>
      <c r="S81" s="2">
        <v>13.21</v>
      </c>
      <c r="T81" s="2">
        <v>1.79</v>
      </c>
      <c r="U81" s="2">
        <v>4.03</v>
      </c>
      <c r="V81" s="2">
        <v>21.12</v>
      </c>
      <c r="W81" s="2">
        <v>15.46</v>
      </c>
      <c r="X81" s="2">
        <v>11.96</v>
      </c>
      <c r="Y81" s="2">
        <v>12.08</v>
      </c>
      <c r="Z81" s="2">
        <v>11.81</v>
      </c>
      <c r="AA81" s="2">
        <v>9.42</v>
      </c>
      <c r="AB81" s="2">
        <v>14.42</v>
      </c>
      <c r="AC81" s="2">
        <v>9.56</v>
      </c>
      <c r="AD81" s="2">
        <v>11.37</v>
      </c>
      <c r="AE81" s="2">
        <v>17.5</v>
      </c>
      <c r="AF81" s="2">
        <v>20.81</v>
      </c>
      <c r="AG81" s="2">
        <v>42.41</v>
      </c>
      <c r="AH81" s="2">
        <v>0.61</v>
      </c>
      <c r="AI81" s="2">
        <v>0.23</v>
      </c>
      <c r="AJ81" s="2">
        <v>0.03</v>
      </c>
      <c r="AK81" s="2">
        <v>10.25</v>
      </c>
      <c r="AL81" s="2">
        <v>25.66</v>
      </c>
      <c r="AM81" s="2">
        <v>36.9</v>
      </c>
      <c r="AN81" s="2">
        <v>33.07</v>
      </c>
      <c r="AO81" s="2">
        <v>3.29</v>
      </c>
      <c r="AP81" s="2">
        <v>26.47</v>
      </c>
      <c r="AQ81" s="2">
        <v>8</v>
      </c>
      <c r="AR81" s="2">
        <v>947.5</v>
      </c>
    </row>
    <row r="82" spans="1:44" x14ac:dyDescent="0.55000000000000004">
      <c r="A82" s="2" t="s">
        <v>81</v>
      </c>
      <c r="B82" s="2">
        <v>23.7</v>
      </c>
      <c r="C82" s="2">
        <v>4.83</v>
      </c>
      <c r="D82" s="2">
        <v>9.9499999999999993</v>
      </c>
      <c r="E82" s="2">
        <v>11.44</v>
      </c>
      <c r="F82" s="2">
        <v>13.79</v>
      </c>
      <c r="G82" s="2">
        <v>14.98</v>
      </c>
      <c r="H82" s="2">
        <v>21.3</v>
      </c>
      <c r="I82" s="2">
        <v>95.07</v>
      </c>
      <c r="J82" s="2">
        <v>15.4</v>
      </c>
      <c r="K82" s="2">
        <v>37.47</v>
      </c>
      <c r="L82" s="2">
        <v>40.94</v>
      </c>
      <c r="M82" s="2">
        <v>33.18</v>
      </c>
      <c r="N82" s="2">
        <v>9.6999999999999993</v>
      </c>
      <c r="O82" s="2">
        <v>4.1399999999999997</v>
      </c>
      <c r="P82" s="2">
        <v>1.53</v>
      </c>
      <c r="Q82" s="2">
        <v>78.680000000000007</v>
      </c>
      <c r="R82" s="2">
        <v>16.329999999999998</v>
      </c>
      <c r="S82" s="2">
        <v>8.1</v>
      </c>
      <c r="T82" s="2">
        <v>1.26</v>
      </c>
      <c r="U82" s="2">
        <v>4.07</v>
      </c>
      <c r="V82" s="2">
        <v>23.38</v>
      </c>
      <c r="W82" s="2">
        <v>17.510000000000002</v>
      </c>
      <c r="X82" s="2">
        <v>10.99</v>
      </c>
      <c r="Y82" s="2">
        <v>12.5</v>
      </c>
      <c r="Z82" s="2">
        <v>7.12</v>
      </c>
      <c r="AA82" s="2">
        <v>14.79</v>
      </c>
      <c r="AB82" s="2">
        <v>16.079999999999998</v>
      </c>
      <c r="AC82" s="2">
        <v>9.08</v>
      </c>
      <c r="AD82" s="2">
        <v>12.16</v>
      </c>
      <c r="AE82" s="2">
        <v>15.52</v>
      </c>
      <c r="AF82" s="2">
        <v>22.9</v>
      </c>
      <c r="AG82" s="2">
        <v>32.03</v>
      </c>
      <c r="AH82" s="2">
        <v>0.64</v>
      </c>
      <c r="AI82" s="2">
        <v>0.17</v>
      </c>
      <c r="AJ82" s="2">
        <v>0.02</v>
      </c>
      <c r="AK82" s="2">
        <v>11.66</v>
      </c>
      <c r="AL82" s="2">
        <v>32.58</v>
      </c>
      <c r="AM82" s="2">
        <v>33.799999999999997</v>
      </c>
      <c r="AN82" s="2">
        <v>38.08</v>
      </c>
      <c r="AO82" s="2">
        <v>3.1</v>
      </c>
      <c r="AP82" s="2">
        <v>23.91</v>
      </c>
      <c r="AQ82" s="2">
        <v>5.08</v>
      </c>
      <c r="AR82" s="2">
        <v>815.8</v>
      </c>
    </row>
    <row r="83" spans="1:44" x14ac:dyDescent="0.55000000000000004">
      <c r="A83" s="2" t="s">
        <v>82</v>
      </c>
      <c r="B83" s="2">
        <v>24.3</v>
      </c>
      <c r="C83" s="2">
        <v>5.75</v>
      </c>
      <c r="D83" s="2">
        <v>13.02</v>
      </c>
      <c r="E83" s="2">
        <v>15.3</v>
      </c>
      <c r="F83" s="2">
        <v>14.3</v>
      </c>
      <c r="G83" s="2">
        <v>11.23</v>
      </c>
      <c r="H83" s="2">
        <v>16.100000000000001</v>
      </c>
      <c r="I83" s="2">
        <v>72.650000000000006</v>
      </c>
      <c r="J83" s="2">
        <v>14.88</v>
      </c>
      <c r="K83" s="2">
        <v>49.66</v>
      </c>
      <c r="L83" s="2">
        <v>39.19</v>
      </c>
      <c r="M83" s="2">
        <v>27.3</v>
      </c>
      <c r="N83" s="2">
        <v>17.309999999999999</v>
      </c>
      <c r="O83" s="2">
        <v>7.58</v>
      </c>
      <c r="P83" s="2">
        <v>0.38</v>
      </c>
      <c r="Q83" s="2">
        <v>85.9</v>
      </c>
      <c r="R83" s="2">
        <v>18.37</v>
      </c>
      <c r="S83" s="2">
        <v>1.49</v>
      </c>
      <c r="T83" s="2">
        <v>4.4000000000000004</v>
      </c>
      <c r="U83" s="2">
        <v>10.08</v>
      </c>
      <c r="V83" s="2">
        <v>22.13</v>
      </c>
      <c r="W83" s="2">
        <v>18.559999999999999</v>
      </c>
      <c r="X83" s="2">
        <v>14.89</v>
      </c>
      <c r="Y83" s="2">
        <v>7.13</v>
      </c>
      <c r="Z83" s="2">
        <v>4.78</v>
      </c>
      <c r="AA83" s="2">
        <v>14.28</v>
      </c>
      <c r="AB83" s="2">
        <v>23.81</v>
      </c>
      <c r="AC83" s="2">
        <v>10.45</v>
      </c>
      <c r="AD83" s="2">
        <v>9.5</v>
      </c>
      <c r="AE83" s="2">
        <v>13.32</v>
      </c>
      <c r="AF83" s="2">
        <v>25.01</v>
      </c>
      <c r="AG83" s="2">
        <v>23.66</v>
      </c>
      <c r="AH83" s="2">
        <v>3.46</v>
      </c>
      <c r="AI83" s="2">
        <v>3.97</v>
      </c>
      <c r="AJ83" s="2">
        <v>0.79</v>
      </c>
      <c r="AK83" s="2">
        <v>11.86</v>
      </c>
      <c r="AL83" s="2">
        <v>31.25</v>
      </c>
      <c r="AM83" s="2">
        <v>40.57</v>
      </c>
      <c r="AN83" s="2">
        <v>32.46</v>
      </c>
      <c r="AO83" s="2">
        <v>1.29</v>
      </c>
      <c r="AP83" s="2">
        <v>23.56</v>
      </c>
      <c r="AQ83" s="2">
        <v>5.43</v>
      </c>
      <c r="AR83" s="2">
        <v>1135.2</v>
      </c>
    </row>
    <row r="84" spans="1:44" x14ac:dyDescent="0.55000000000000004">
      <c r="A84" s="2" t="s">
        <v>83</v>
      </c>
      <c r="B84" s="2">
        <v>24.4</v>
      </c>
      <c r="C84" s="2">
        <v>6.15</v>
      </c>
      <c r="D84" s="2">
        <v>12.46</v>
      </c>
      <c r="E84" s="2">
        <v>14.04</v>
      </c>
      <c r="F84" s="2">
        <v>13.87</v>
      </c>
      <c r="G84" s="2">
        <v>12.5</v>
      </c>
      <c r="H84" s="2">
        <v>16.600000000000001</v>
      </c>
      <c r="I84" s="2">
        <v>79.62</v>
      </c>
      <c r="J84" s="2">
        <v>14.21</v>
      </c>
      <c r="K84" s="2">
        <v>50.19</v>
      </c>
      <c r="L84" s="2">
        <v>35.14</v>
      </c>
      <c r="M84" s="2">
        <v>25.64</v>
      </c>
      <c r="N84" s="2">
        <v>20.65</v>
      </c>
      <c r="O84" s="2">
        <v>11.1</v>
      </c>
      <c r="P84" s="2">
        <v>0.51</v>
      </c>
      <c r="Q84" s="2">
        <v>87.65</v>
      </c>
      <c r="R84" s="2">
        <v>15.61</v>
      </c>
      <c r="S84" s="2">
        <v>1.1100000000000001</v>
      </c>
      <c r="T84" s="2">
        <v>4.47</v>
      </c>
      <c r="U84" s="2">
        <v>11.88</v>
      </c>
      <c r="V84" s="2">
        <v>28.34</v>
      </c>
      <c r="W84" s="2">
        <v>14.7</v>
      </c>
      <c r="X84" s="2">
        <v>14.76</v>
      </c>
      <c r="Y84" s="2">
        <v>5.88</v>
      </c>
      <c r="Z84" s="2">
        <v>3.07</v>
      </c>
      <c r="AA84" s="2">
        <v>14.08</v>
      </c>
      <c r="AB84" s="2">
        <v>29.61</v>
      </c>
      <c r="AC84" s="2">
        <v>8.85</v>
      </c>
      <c r="AD84" s="2">
        <v>10.16</v>
      </c>
      <c r="AE84" s="2">
        <v>12.19</v>
      </c>
      <c r="AF84" s="2">
        <v>26.7</v>
      </c>
      <c r="AG84" s="2">
        <v>23.66</v>
      </c>
      <c r="AH84" s="2">
        <v>1.54</v>
      </c>
      <c r="AI84" s="2">
        <v>1.85</v>
      </c>
      <c r="AJ84" s="2">
        <v>0.06</v>
      </c>
      <c r="AK84" s="2">
        <v>10.48</v>
      </c>
      <c r="AL84" s="2">
        <v>35.71</v>
      </c>
      <c r="AM84" s="2">
        <v>38.04</v>
      </c>
      <c r="AN84" s="2">
        <v>38.15</v>
      </c>
      <c r="AO84" s="2">
        <v>2.67</v>
      </c>
      <c r="AP84" s="2">
        <v>21.03</v>
      </c>
      <c r="AQ84" s="2">
        <v>5.37</v>
      </c>
      <c r="AR84" s="2">
        <v>1248.2</v>
      </c>
    </row>
    <row r="85" spans="1:44" x14ac:dyDescent="0.55000000000000004">
      <c r="A85" s="2" t="s">
        <v>84</v>
      </c>
      <c r="B85" s="2">
        <v>27</v>
      </c>
      <c r="C85" s="2">
        <v>5.47</v>
      </c>
      <c r="D85" s="2">
        <v>11.96</v>
      </c>
      <c r="E85" s="2">
        <v>12.06</v>
      </c>
      <c r="F85" s="2">
        <v>13.7</v>
      </c>
      <c r="G85" s="2">
        <v>13.28</v>
      </c>
      <c r="H85" s="2">
        <v>16.5</v>
      </c>
      <c r="I85" s="2">
        <v>91.98</v>
      </c>
      <c r="J85" s="2">
        <v>17.78</v>
      </c>
      <c r="K85" s="2">
        <v>39.159999999999997</v>
      </c>
      <c r="L85" s="2">
        <v>46.57</v>
      </c>
      <c r="M85" s="2">
        <v>29.71</v>
      </c>
      <c r="N85" s="2">
        <v>7.38</v>
      </c>
      <c r="O85" s="2">
        <v>2.14</v>
      </c>
      <c r="P85" s="2">
        <v>13.65</v>
      </c>
      <c r="Q85" s="2">
        <v>75.25</v>
      </c>
      <c r="R85" s="2">
        <v>15.36</v>
      </c>
      <c r="S85" s="2">
        <v>19.45</v>
      </c>
      <c r="T85" s="2">
        <v>0.94</v>
      </c>
      <c r="U85" s="2">
        <v>2.96</v>
      </c>
      <c r="V85" s="2">
        <v>21.55</v>
      </c>
      <c r="W85" s="2">
        <v>12.11</v>
      </c>
      <c r="X85" s="2">
        <v>11.23</v>
      </c>
      <c r="Y85" s="2">
        <v>15.1</v>
      </c>
      <c r="Z85" s="2">
        <v>9.9</v>
      </c>
      <c r="AA85" s="2">
        <v>13.5</v>
      </c>
      <c r="AB85" s="2">
        <v>13.04</v>
      </c>
      <c r="AC85" s="2">
        <v>8.32</v>
      </c>
      <c r="AD85" s="2">
        <v>11.64</v>
      </c>
      <c r="AE85" s="2">
        <v>15.66</v>
      </c>
      <c r="AF85" s="2">
        <v>26.91</v>
      </c>
      <c r="AG85" s="2">
        <v>33.619999999999997</v>
      </c>
      <c r="AH85" s="2">
        <v>0.66</v>
      </c>
      <c r="AI85" s="2">
        <v>0.19</v>
      </c>
      <c r="AJ85" s="2">
        <v>0.01</v>
      </c>
      <c r="AK85" s="2">
        <v>13.77</v>
      </c>
      <c r="AL85" s="2">
        <v>24.84</v>
      </c>
      <c r="AM85" s="2">
        <v>29.25</v>
      </c>
      <c r="AN85" s="2">
        <v>32.79</v>
      </c>
      <c r="AO85" s="2">
        <v>6.2</v>
      </c>
      <c r="AP85" s="2">
        <v>33.78</v>
      </c>
      <c r="AQ85" s="2">
        <v>8.52</v>
      </c>
      <c r="AR85" s="2">
        <v>886.5</v>
      </c>
    </row>
    <row r="86" spans="1:44" x14ac:dyDescent="0.55000000000000004">
      <c r="A86" s="2" t="s">
        <v>85</v>
      </c>
      <c r="B86" s="2">
        <v>21.1</v>
      </c>
      <c r="C86" s="2">
        <v>10.41</v>
      </c>
      <c r="D86" s="2">
        <v>19.02</v>
      </c>
      <c r="E86" s="2">
        <v>14.86</v>
      </c>
      <c r="F86" s="2">
        <v>12.13</v>
      </c>
      <c r="G86" s="2">
        <v>9.27</v>
      </c>
      <c r="H86" s="2">
        <v>13.3</v>
      </c>
      <c r="I86" s="2">
        <v>60.53</v>
      </c>
      <c r="J86" s="2">
        <v>14.6</v>
      </c>
      <c r="K86" s="2">
        <v>43.94</v>
      </c>
      <c r="L86" s="2">
        <v>33.85</v>
      </c>
      <c r="M86" s="2">
        <v>20.56</v>
      </c>
      <c r="N86" s="2">
        <v>22.67</v>
      </c>
      <c r="O86" s="2">
        <v>11.5</v>
      </c>
      <c r="P86" s="2">
        <v>1.64</v>
      </c>
      <c r="Q86" s="2">
        <v>85</v>
      </c>
      <c r="R86" s="2">
        <v>16.59</v>
      </c>
      <c r="S86" s="2">
        <v>0.54</v>
      </c>
      <c r="T86" s="2">
        <v>6.31</v>
      </c>
      <c r="U86" s="2">
        <v>13.17</v>
      </c>
      <c r="V86" s="2">
        <v>24.35</v>
      </c>
      <c r="W86" s="2">
        <v>10.24</v>
      </c>
      <c r="X86" s="2">
        <v>14</v>
      </c>
      <c r="Y86" s="2">
        <v>6.21</v>
      </c>
      <c r="Z86" s="2">
        <v>3.97</v>
      </c>
      <c r="AA86" s="2">
        <v>13.85</v>
      </c>
      <c r="AB86" s="2">
        <v>30.29</v>
      </c>
      <c r="AC86" s="2">
        <v>8.89</v>
      </c>
      <c r="AD86" s="2">
        <v>11.1</v>
      </c>
      <c r="AE86" s="2">
        <v>9.89</v>
      </c>
      <c r="AF86" s="2">
        <v>27.33</v>
      </c>
      <c r="AG86" s="2">
        <v>21.55</v>
      </c>
      <c r="AH86" s="2">
        <v>3.14</v>
      </c>
      <c r="AI86" s="2">
        <v>3.01</v>
      </c>
      <c r="AJ86" s="2">
        <v>2.8</v>
      </c>
      <c r="AK86" s="2">
        <v>13.41</v>
      </c>
      <c r="AL86" s="2">
        <v>28.76</v>
      </c>
      <c r="AM86" s="2">
        <v>24.97</v>
      </c>
      <c r="AN86" s="2">
        <v>26.41</v>
      </c>
      <c r="AO86" s="2">
        <v>5.74</v>
      </c>
      <c r="AP86" s="2">
        <v>44.84</v>
      </c>
      <c r="AQ86" s="2">
        <v>6.29</v>
      </c>
      <c r="AR86" s="2">
        <v>1265.5999999999999</v>
      </c>
    </row>
    <row r="87" spans="1:44" x14ac:dyDescent="0.55000000000000004">
      <c r="A87" s="2" t="s">
        <v>86</v>
      </c>
      <c r="B87" s="2">
        <v>24.7</v>
      </c>
      <c r="C87" s="2">
        <v>6.17</v>
      </c>
      <c r="D87" s="2">
        <v>12.89</v>
      </c>
      <c r="E87" s="2">
        <v>12.94</v>
      </c>
      <c r="F87" s="2">
        <v>13.44</v>
      </c>
      <c r="G87" s="2">
        <v>13.11</v>
      </c>
      <c r="H87" s="2">
        <v>16.5</v>
      </c>
      <c r="I87" s="2">
        <v>91.56</v>
      </c>
      <c r="J87" s="2">
        <v>18.37</v>
      </c>
      <c r="K87" s="2">
        <v>42.43</v>
      </c>
      <c r="L87" s="2">
        <v>43.27</v>
      </c>
      <c r="M87" s="2">
        <v>35.15</v>
      </c>
      <c r="N87" s="2">
        <v>10.17</v>
      </c>
      <c r="O87" s="2">
        <v>3.5</v>
      </c>
      <c r="P87" s="2">
        <v>1.48</v>
      </c>
      <c r="Q87" s="2">
        <v>85.42</v>
      </c>
      <c r="R87" s="2">
        <v>19.03</v>
      </c>
      <c r="S87" s="2">
        <v>2.23</v>
      </c>
      <c r="T87" s="2">
        <v>3.22</v>
      </c>
      <c r="U87" s="2">
        <v>5.5</v>
      </c>
      <c r="V87" s="2">
        <v>25.95</v>
      </c>
      <c r="W87" s="2">
        <v>17.48</v>
      </c>
      <c r="X87" s="2">
        <v>15</v>
      </c>
      <c r="Y87" s="2">
        <v>10.77</v>
      </c>
      <c r="Z87" s="2">
        <v>6.01</v>
      </c>
      <c r="AA87" s="2">
        <v>9.2200000000000006</v>
      </c>
      <c r="AB87" s="2">
        <v>15.51</v>
      </c>
      <c r="AC87" s="2">
        <v>11.29</v>
      </c>
      <c r="AD87" s="2">
        <v>14.09</v>
      </c>
      <c r="AE87" s="2">
        <v>16.78</v>
      </c>
      <c r="AF87" s="2">
        <v>14.97</v>
      </c>
      <c r="AG87" s="2">
        <v>31.14</v>
      </c>
      <c r="AH87" s="2">
        <v>0.82</v>
      </c>
      <c r="AI87" s="2">
        <v>0.47</v>
      </c>
      <c r="AJ87" s="2">
        <v>0.03</v>
      </c>
      <c r="AK87" s="2">
        <v>10.33</v>
      </c>
      <c r="AL87" s="2">
        <v>42.24</v>
      </c>
      <c r="AM87" s="2">
        <v>45.05</v>
      </c>
      <c r="AN87" s="2">
        <v>28.77</v>
      </c>
      <c r="AO87" s="2">
        <v>4.09</v>
      </c>
      <c r="AP87" s="2">
        <v>22.68</v>
      </c>
      <c r="AQ87" s="2">
        <v>7.82</v>
      </c>
      <c r="AR87" s="2">
        <v>904</v>
      </c>
    </row>
    <row r="88" spans="1:44" x14ac:dyDescent="0.55000000000000004">
      <c r="A88" s="2" t="s">
        <v>87</v>
      </c>
      <c r="B88" s="2">
        <v>23.9</v>
      </c>
      <c r="C88" s="2">
        <v>8.1300000000000008</v>
      </c>
      <c r="D88" s="2">
        <v>13.75</v>
      </c>
      <c r="E88" s="2">
        <v>12.32</v>
      </c>
      <c r="F88" s="2">
        <v>14.22</v>
      </c>
      <c r="G88" s="2">
        <v>11.41</v>
      </c>
      <c r="H88" s="2">
        <v>16.2</v>
      </c>
      <c r="I88" s="2">
        <v>70.84</v>
      </c>
      <c r="J88" s="2">
        <v>11.92</v>
      </c>
      <c r="K88" s="2">
        <v>50.45</v>
      </c>
      <c r="L88" s="2">
        <v>29.49</v>
      </c>
      <c r="M88" s="2">
        <v>16.190000000000001</v>
      </c>
      <c r="N88" s="2">
        <v>30.15</v>
      </c>
      <c r="O88" s="2">
        <v>16.68</v>
      </c>
      <c r="P88" s="2">
        <v>0.13</v>
      </c>
      <c r="Q88" s="2">
        <v>90.57</v>
      </c>
      <c r="R88" s="2">
        <v>15.01</v>
      </c>
      <c r="S88" s="2">
        <v>1.03</v>
      </c>
      <c r="T88" s="2">
        <v>6.76</v>
      </c>
      <c r="U88" s="2">
        <v>17.75</v>
      </c>
      <c r="V88" s="2">
        <v>27.47</v>
      </c>
      <c r="W88" s="2">
        <v>8.9</v>
      </c>
      <c r="X88" s="2">
        <v>12.73</v>
      </c>
      <c r="Y88" s="2">
        <v>3.34</v>
      </c>
      <c r="Z88" s="2">
        <v>1.21</v>
      </c>
      <c r="AA88" s="2">
        <v>18.55</v>
      </c>
      <c r="AB88" s="2">
        <v>39.26</v>
      </c>
      <c r="AC88" s="2">
        <v>9.2200000000000006</v>
      </c>
      <c r="AD88" s="2">
        <v>8.1999999999999993</v>
      </c>
      <c r="AE88" s="2">
        <v>5.86</v>
      </c>
      <c r="AF88" s="2">
        <v>21.42</v>
      </c>
      <c r="AG88" s="2">
        <v>24.35</v>
      </c>
      <c r="AH88" s="2">
        <v>3.32</v>
      </c>
      <c r="AI88" s="2">
        <v>1.07</v>
      </c>
      <c r="AJ88" s="2">
        <v>0.71</v>
      </c>
      <c r="AK88" s="2">
        <v>12.42</v>
      </c>
      <c r="AL88" s="2">
        <v>36.71</v>
      </c>
      <c r="AM88" s="2">
        <v>29.26</v>
      </c>
      <c r="AN88" s="2">
        <v>38.880000000000003</v>
      </c>
      <c r="AO88" s="2">
        <v>0.36</v>
      </c>
      <c r="AP88" s="2">
        <v>29.01</v>
      </c>
      <c r="AQ88" s="2">
        <v>5.59</v>
      </c>
      <c r="AR88" s="2">
        <v>1470.7</v>
      </c>
    </row>
    <row r="89" spans="1:44" x14ac:dyDescent="0.55000000000000004">
      <c r="A89" s="2" t="s">
        <v>88</v>
      </c>
      <c r="B89" s="2">
        <v>30</v>
      </c>
      <c r="C89" s="2">
        <v>6.2</v>
      </c>
      <c r="D89" s="2">
        <v>13.68</v>
      </c>
      <c r="E89" s="2">
        <v>14.42</v>
      </c>
      <c r="F89" s="2">
        <v>13.51</v>
      </c>
      <c r="G89" s="2">
        <v>9.9700000000000006</v>
      </c>
      <c r="H89" s="2">
        <v>11.9</v>
      </c>
      <c r="I89" s="2">
        <v>84.93</v>
      </c>
      <c r="J89" s="2">
        <v>14.8</v>
      </c>
      <c r="K89" s="2">
        <v>52.36</v>
      </c>
      <c r="L89" s="2">
        <v>40.99</v>
      </c>
      <c r="M89" s="2">
        <v>34.200000000000003</v>
      </c>
      <c r="N89" s="2">
        <v>11.31</v>
      </c>
      <c r="O89" s="2">
        <v>4.71</v>
      </c>
      <c r="P89" s="2">
        <v>0.65</v>
      </c>
      <c r="Q89" s="2">
        <v>87.95</v>
      </c>
      <c r="R89" s="2">
        <v>19.940000000000001</v>
      </c>
      <c r="S89" s="2">
        <v>3.53</v>
      </c>
      <c r="T89" s="2">
        <v>2.59</v>
      </c>
      <c r="U89" s="2">
        <v>6.37</v>
      </c>
      <c r="V89" s="2">
        <v>20.72</v>
      </c>
      <c r="W89" s="2">
        <v>22.64</v>
      </c>
      <c r="X89" s="2">
        <v>14.45</v>
      </c>
      <c r="Y89" s="2">
        <v>10.08</v>
      </c>
      <c r="Z89" s="2">
        <v>7.64</v>
      </c>
      <c r="AA89" s="2">
        <v>12.19</v>
      </c>
      <c r="AB89" s="2">
        <v>16.02</v>
      </c>
      <c r="AC89" s="2">
        <v>10.41</v>
      </c>
      <c r="AD89" s="2">
        <v>10.33</v>
      </c>
      <c r="AE89" s="2">
        <v>17.11</v>
      </c>
      <c r="AF89" s="2">
        <v>22.82</v>
      </c>
      <c r="AG89" s="2">
        <v>27.66</v>
      </c>
      <c r="AH89" s="2">
        <v>2.19</v>
      </c>
      <c r="AI89" s="2">
        <v>1.34</v>
      </c>
      <c r="AJ89" s="2">
        <v>0.04</v>
      </c>
      <c r="AK89" s="2">
        <v>11.69</v>
      </c>
      <c r="AL89" s="2">
        <v>34.26</v>
      </c>
      <c r="AM89" s="2">
        <v>50.63</v>
      </c>
      <c r="AN89" s="2">
        <v>24.31</v>
      </c>
      <c r="AO89" s="2">
        <v>0.57999999999999996</v>
      </c>
      <c r="AP89" s="2">
        <v>21.26</v>
      </c>
      <c r="AQ89" s="2">
        <v>5.53</v>
      </c>
      <c r="AR89" s="2">
        <v>1138.4000000000001</v>
      </c>
    </row>
    <row r="90" spans="1:44" x14ac:dyDescent="0.55000000000000004">
      <c r="A90" s="2" t="s">
        <v>89</v>
      </c>
      <c r="B90" s="2">
        <v>29.8</v>
      </c>
      <c r="C90" s="2">
        <v>6.51</v>
      </c>
      <c r="D90" s="2">
        <v>17.940000000000001</v>
      </c>
      <c r="E90" s="2">
        <v>15.34</v>
      </c>
      <c r="F90" s="2">
        <v>12.03</v>
      </c>
      <c r="G90" s="2">
        <v>9.3699999999999992</v>
      </c>
      <c r="H90" s="2">
        <v>8.9</v>
      </c>
      <c r="I90" s="2">
        <v>59.79</v>
      </c>
      <c r="J90" s="2">
        <v>16.899999999999999</v>
      </c>
      <c r="K90" s="2">
        <v>54</v>
      </c>
      <c r="L90" s="2">
        <v>41.97</v>
      </c>
      <c r="M90" s="2">
        <v>28.25</v>
      </c>
      <c r="N90" s="2">
        <v>13.41</v>
      </c>
      <c r="O90" s="2">
        <v>7.49</v>
      </c>
      <c r="P90" s="2">
        <v>0.82</v>
      </c>
      <c r="Q90" s="2">
        <v>87.36</v>
      </c>
      <c r="R90" s="2">
        <v>25.13</v>
      </c>
      <c r="S90" s="2">
        <v>2.04</v>
      </c>
      <c r="T90" s="2">
        <v>4.0999999999999996</v>
      </c>
      <c r="U90" s="2">
        <v>7.3</v>
      </c>
      <c r="V90" s="2">
        <v>19.62</v>
      </c>
      <c r="W90" s="2">
        <v>16.100000000000001</v>
      </c>
      <c r="X90" s="2">
        <v>15.17</v>
      </c>
      <c r="Y90" s="2">
        <v>10.62</v>
      </c>
      <c r="Z90" s="2">
        <v>12.07</v>
      </c>
      <c r="AA90" s="2">
        <v>9.14</v>
      </c>
      <c r="AB90" s="2">
        <v>15.85</v>
      </c>
      <c r="AC90" s="2">
        <v>9.89</v>
      </c>
      <c r="AD90" s="2">
        <v>11.7</v>
      </c>
      <c r="AE90" s="2">
        <v>13.39</v>
      </c>
      <c r="AF90" s="2">
        <v>24.99</v>
      </c>
      <c r="AG90" s="2">
        <v>23.23</v>
      </c>
      <c r="AH90" s="2">
        <v>2.3199999999999998</v>
      </c>
      <c r="AI90" s="2">
        <v>7.65</v>
      </c>
      <c r="AJ90" s="2">
        <v>0.02</v>
      </c>
      <c r="AK90" s="2">
        <v>19.82</v>
      </c>
      <c r="AL90" s="2">
        <v>21.97</v>
      </c>
      <c r="AM90" s="2">
        <v>47.55</v>
      </c>
      <c r="AN90" s="2">
        <v>21.81</v>
      </c>
      <c r="AO90" s="2">
        <v>1.04</v>
      </c>
      <c r="AP90" s="2">
        <v>27.85</v>
      </c>
      <c r="AQ90" s="2">
        <v>8.66</v>
      </c>
      <c r="AR90" s="2">
        <v>1066.0999999999999</v>
      </c>
    </row>
    <row r="91" spans="1:44" x14ac:dyDescent="0.55000000000000004">
      <c r="A91" s="2" t="s">
        <v>90</v>
      </c>
      <c r="B91" s="2">
        <v>26.6</v>
      </c>
      <c r="C91" s="2">
        <v>6</v>
      </c>
      <c r="D91" s="2">
        <v>13.84</v>
      </c>
      <c r="E91" s="2">
        <v>14.26</v>
      </c>
      <c r="F91" s="2">
        <v>14.51</v>
      </c>
      <c r="G91" s="2">
        <v>12.44</v>
      </c>
      <c r="H91" s="2">
        <v>12.4</v>
      </c>
      <c r="I91" s="2">
        <v>79.260000000000005</v>
      </c>
      <c r="J91" s="2">
        <v>20.68</v>
      </c>
      <c r="K91" s="2">
        <v>38.64</v>
      </c>
      <c r="L91" s="2">
        <v>38.33</v>
      </c>
      <c r="M91" s="2">
        <v>31.62</v>
      </c>
      <c r="N91" s="2">
        <v>11.56</v>
      </c>
      <c r="O91" s="2">
        <v>4.28</v>
      </c>
      <c r="P91" s="2">
        <v>16.78</v>
      </c>
      <c r="Q91" s="2">
        <v>80.400000000000006</v>
      </c>
      <c r="R91" s="2">
        <v>17.510000000000002</v>
      </c>
      <c r="S91" s="2">
        <v>4.32</v>
      </c>
      <c r="T91" s="2">
        <v>1.1399999999999999</v>
      </c>
      <c r="U91" s="2">
        <v>4.6399999999999997</v>
      </c>
      <c r="V91" s="2">
        <v>25.51</v>
      </c>
      <c r="W91" s="2">
        <v>10.61</v>
      </c>
      <c r="X91" s="2">
        <v>12.34</v>
      </c>
      <c r="Y91" s="2">
        <v>10.86</v>
      </c>
      <c r="Z91" s="2">
        <v>5.75</v>
      </c>
      <c r="AA91" s="2">
        <v>11</v>
      </c>
      <c r="AB91" s="2">
        <v>19.12</v>
      </c>
      <c r="AC91" s="2">
        <v>9.84</v>
      </c>
      <c r="AD91" s="2">
        <v>14.56</v>
      </c>
      <c r="AE91" s="2">
        <v>14.55</v>
      </c>
      <c r="AF91" s="2">
        <v>19.84</v>
      </c>
      <c r="AG91" s="2">
        <v>31.95</v>
      </c>
      <c r="AH91" s="2">
        <v>1.65</v>
      </c>
      <c r="AI91" s="2">
        <v>0.25</v>
      </c>
      <c r="AJ91" s="2">
        <v>7.0000000000000007E-2</v>
      </c>
      <c r="AK91" s="2">
        <v>15.48</v>
      </c>
      <c r="AL91" s="2">
        <v>30.76</v>
      </c>
      <c r="AM91" s="2">
        <v>29.25</v>
      </c>
      <c r="AN91" s="2">
        <v>22.33</v>
      </c>
      <c r="AO91" s="2">
        <v>10.130000000000001</v>
      </c>
      <c r="AP91" s="2">
        <v>44.01</v>
      </c>
      <c r="AQ91" s="2">
        <v>9.08</v>
      </c>
      <c r="AR91" s="2">
        <v>958.6</v>
      </c>
    </row>
    <row r="92" spans="1:44" x14ac:dyDescent="0.55000000000000004">
      <c r="A92" s="2" t="s">
        <v>91</v>
      </c>
      <c r="B92" s="2">
        <v>22.9</v>
      </c>
      <c r="C92" s="2">
        <v>6.87</v>
      </c>
      <c r="D92" s="2">
        <v>16.3</v>
      </c>
      <c r="E92" s="2">
        <v>14.74</v>
      </c>
      <c r="F92" s="2">
        <v>12.97</v>
      </c>
      <c r="G92" s="2">
        <v>10.6</v>
      </c>
      <c r="H92" s="2">
        <v>15.6</v>
      </c>
      <c r="I92" s="2">
        <v>84.34</v>
      </c>
      <c r="J92" s="2">
        <v>16</v>
      </c>
      <c r="K92" s="2">
        <v>42.26</v>
      </c>
      <c r="L92" s="2">
        <v>37.71</v>
      </c>
      <c r="M92" s="2">
        <v>28.38</v>
      </c>
      <c r="N92" s="2">
        <v>18.149999999999999</v>
      </c>
      <c r="O92" s="2">
        <v>7.24</v>
      </c>
      <c r="P92" s="2">
        <v>2.15</v>
      </c>
      <c r="Q92" s="2">
        <v>84.92</v>
      </c>
      <c r="R92" s="2">
        <v>18.25</v>
      </c>
      <c r="S92" s="2">
        <v>2.3199999999999998</v>
      </c>
      <c r="T92" s="2">
        <v>3.45</v>
      </c>
      <c r="U92" s="2">
        <v>9.57</v>
      </c>
      <c r="V92" s="2">
        <v>24.73</v>
      </c>
      <c r="W92" s="2">
        <v>12.63</v>
      </c>
      <c r="X92" s="2">
        <v>16.13</v>
      </c>
      <c r="Y92" s="2">
        <v>8.3699999999999992</v>
      </c>
      <c r="Z92" s="2">
        <v>5.03</v>
      </c>
      <c r="AA92" s="2">
        <v>11.71</v>
      </c>
      <c r="AB92" s="2">
        <v>24.72</v>
      </c>
      <c r="AC92" s="2">
        <v>8.75</v>
      </c>
      <c r="AD92" s="2">
        <v>10.62</v>
      </c>
      <c r="AE92" s="2">
        <v>12.49</v>
      </c>
      <c r="AF92" s="2">
        <v>28.07</v>
      </c>
      <c r="AG92" s="2">
        <v>28.02</v>
      </c>
      <c r="AH92" s="2">
        <v>1.33</v>
      </c>
      <c r="AI92" s="2">
        <v>0.72</v>
      </c>
      <c r="AJ92" s="2">
        <v>0.05</v>
      </c>
      <c r="AK92" s="2">
        <v>12.78</v>
      </c>
      <c r="AL92" s="2">
        <v>29.03</v>
      </c>
      <c r="AM92" s="2">
        <v>33.799999999999997</v>
      </c>
      <c r="AN92" s="2">
        <v>28.11</v>
      </c>
      <c r="AO92" s="2">
        <v>4.3</v>
      </c>
      <c r="AP92" s="2">
        <v>34.44</v>
      </c>
      <c r="AQ92" s="2">
        <v>5.94</v>
      </c>
      <c r="AR92" s="2">
        <v>1145</v>
      </c>
    </row>
    <row r="93" spans="1:44" x14ac:dyDescent="0.55000000000000004">
      <c r="A93" s="2" t="s">
        <v>92</v>
      </c>
      <c r="B93" s="2">
        <v>27.7</v>
      </c>
      <c r="C93" s="2">
        <v>7.11</v>
      </c>
      <c r="D93" s="2">
        <v>15.63</v>
      </c>
      <c r="E93" s="2">
        <v>14.22</v>
      </c>
      <c r="F93" s="2">
        <v>12.42</v>
      </c>
      <c r="G93" s="2">
        <v>10.88</v>
      </c>
      <c r="H93" s="2">
        <v>12.1</v>
      </c>
      <c r="I93" s="2">
        <v>82.99</v>
      </c>
      <c r="J93" s="2">
        <v>20.14</v>
      </c>
      <c r="K93" s="2">
        <v>47.47</v>
      </c>
      <c r="L93" s="2">
        <v>45.07</v>
      </c>
      <c r="M93" s="2">
        <v>31.47</v>
      </c>
      <c r="N93" s="2">
        <v>9.61</v>
      </c>
      <c r="O93" s="2">
        <v>4.03</v>
      </c>
      <c r="P93" s="2">
        <v>4.1399999999999997</v>
      </c>
      <c r="Q93" s="2">
        <v>84.34</v>
      </c>
      <c r="R93" s="2">
        <v>21.18</v>
      </c>
      <c r="S93" s="2">
        <v>1.93</v>
      </c>
      <c r="T93" s="2">
        <v>4.1399999999999997</v>
      </c>
      <c r="U93" s="2">
        <v>5.43</v>
      </c>
      <c r="V93" s="2">
        <v>19.95</v>
      </c>
      <c r="W93" s="2">
        <v>19.13</v>
      </c>
      <c r="X93" s="2">
        <v>17.3</v>
      </c>
      <c r="Y93" s="2">
        <v>10.09</v>
      </c>
      <c r="Z93" s="2">
        <v>10.96</v>
      </c>
      <c r="AA93" s="2">
        <v>9.89</v>
      </c>
      <c r="AB93" s="2">
        <v>14.96</v>
      </c>
      <c r="AC93" s="2">
        <v>9.56</v>
      </c>
      <c r="AD93" s="2">
        <v>10.74</v>
      </c>
      <c r="AE93" s="2">
        <v>14.57</v>
      </c>
      <c r="AF93" s="2">
        <v>30.89</v>
      </c>
      <c r="AG93" s="2">
        <v>32.36</v>
      </c>
      <c r="AH93" s="2">
        <v>1.04</v>
      </c>
      <c r="AI93" s="2">
        <v>1.89</v>
      </c>
      <c r="AJ93" s="2">
        <v>0.03</v>
      </c>
      <c r="AK93" s="2">
        <v>11.94</v>
      </c>
      <c r="AL93" s="2">
        <v>21.85</v>
      </c>
      <c r="AM93" s="2">
        <v>40.53</v>
      </c>
      <c r="AN93" s="2">
        <v>25.71</v>
      </c>
      <c r="AO93" s="2">
        <v>4.05</v>
      </c>
      <c r="AP93" s="2">
        <v>30.48</v>
      </c>
      <c r="AQ93" s="2">
        <v>6.17</v>
      </c>
      <c r="AR93" s="2">
        <v>1163.5</v>
      </c>
    </row>
    <row r="94" spans="1:44" x14ac:dyDescent="0.55000000000000004">
      <c r="A94" s="2" t="s">
        <v>93</v>
      </c>
      <c r="B94" s="2">
        <v>29.8</v>
      </c>
      <c r="C94" s="2">
        <v>7.59</v>
      </c>
      <c r="D94" s="2">
        <v>17.489999999999998</v>
      </c>
      <c r="E94" s="2">
        <v>14.42</v>
      </c>
      <c r="F94" s="2">
        <v>13.94</v>
      </c>
      <c r="G94" s="2">
        <v>10.199999999999999</v>
      </c>
      <c r="H94" s="2">
        <v>6.4</v>
      </c>
      <c r="I94" s="2">
        <v>59.75</v>
      </c>
      <c r="J94" s="2">
        <v>18.54</v>
      </c>
      <c r="K94" s="2">
        <v>46.49</v>
      </c>
      <c r="L94" s="2">
        <v>42.99</v>
      </c>
      <c r="M94" s="2">
        <v>24.55</v>
      </c>
      <c r="N94" s="2">
        <v>7.81</v>
      </c>
      <c r="O94" s="2">
        <v>3.48</v>
      </c>
      <c r="P94" s="2">
        <v>40.22</v>
      </c>
      <c r="Q94" s="2">
        <v>67.55</v>
      </c>
      <c r="R94" s="2">
        <v>10.82</v>
      </c>
      <c r="S94" s="2">
        <v>7.39</v>
      </c>
      <c r="T94" s="2">
        <v>0.56000000000000005</v>
      </c>
      <c r="U94" s="2">
        <v>3.83</v>
      </c>
      <c r="V94" s="2">
        <v>27.41</v>
      </c>
      <c r="W94" s="2">
        <v>9.2799999999999994</v>
      </c>
      <c r="X94" s="2">
        <v>11.41</v>
      </c>
      <c r="Y94" s="2">
        <v>10.87</v>
      </c>
      <c r="Z94" s="2">
        <v>5.57</v>
      </c>
      <c r="AA94" s="2">
        <v>11.07</v>
      </c>
      <c r="AB94" s="2">
        <v>20.03</v>
      </c>
      <c r="AC94" s="2">
        <v>5.54</v>
      </c>
      <c r="AD94" s="2">
        <v>16.57</v>
      </c>
      <c r="AE94" s="2">
        <v>13.71</v>
      </c>
      <c r="AF94" s="2">
        <v>17.899999999999999</v>
      </c>
      <c r="AG94" s="2">
        <v>31.35</v>
      </c>
      <c r="AH94" s="2">
        <v>1.29</v>
      </c>
      <c r="AI94" s="2">
        <v>0.93</v>
      </c>
      <c r="AJ94" s="2">
        <v>0.01</v>
      </c>
      <c r="AK94" s="2">
        <v>22.27</v>
      </c>
      <c r="AL94" s="2">
        <v>26.25</v>
      </c>
      <c r="AM94" s="2">
        <v>21.9</v>
      </c>
      <c r="AN94" s="2">
        <v>13.76</v>
      </c>
      <c r="AO94" s="2">
        <v>24.13</v>
      </c>
      <c r="AP94" s="2">
        <v>56.94</v>
      </c>
      <c r="AQ94" s="2">
        <v>12.53</v>
      </c>
      <c r="AR94" s="2">
        <v>1158.3</v>
      </c>
    </row>
    <row r="95" spans="1:44" x14ac:dyDescent="0.55000000000000004">
      <c r="A95" s="2" t="s">
        <v>94</v>
      </c>
      <c r="B95" s="2">
        <v>27.1</v>
      </c>
      <c r="C95" s="2">
        <v>6.28</v>
      </c>
      <c r="D95" s="2">
        <v>12.14</v>
      </c>
      <c r="E95" s="2">
        <v>12.4</v>
      </c>
      <c r="F95" s="2">
        <v>13.04</v>
      </c>
      <c r="G95" s="2">
        <v>12.02</v>
      </c>
      <c r="H95" s="2">
        <v>17</v>
      </c>
      <c r="I95" s="2">
        <v>94.26</v>
      </c>
      <c r="J95" s="2">
        <v>18.510000000000002</v>
      </c>
      <c r="K95" s="2">
        <v>41.05</v>
      </c>
      <c r="L95" s="2">
        <v>45.51</v>
      </c>
      <c r="M95" s="2">
        <v>34.61</v>
      </c>
      <c r="N95" s="2">
        <v>6.99</v>
      </c>
      <c r="O95" s="2">
        <v>2.25</v>
      </c>
      <c r="P95" s="2">
        <v>3.69</v>
      </c>
      <c r="Q95" s="2">
        <v>85.48</v>
      </c>
      <c r="R95" s="2">
        <v>20.53</v>
      </c>
      <c r="S95" s="2">
        <v>5.16</v>
      </c>
      <c r="T95" s="2">
        <v>1.75</v>
      </c>
      <c r="U95" s="2">
        <v>4.8899999999999997</v>
      </c>
      <c r="V95" s="2">
        <v>21.04</v>
      </c>
      <c r="W95" s="2">
        <v>19.14</v>
      </c>
      <c r="X95" s="2">
        <v>13.68</v>
      </c>
      <c r="Y95" s="2">
        <v>14.29</v>
      </c>
      <c r="Z95" s="2">
        <v>8.9600000000000009</v>
      </c>
      <c r="AA95" s="2">
        <v>9.4</v>
      </c>
      <c r="AB95" s="2">
        <v>12.07</v>
      </c>
      <c r="AC95" s="2">
        <v>11.05</v>
      </c>
      <c r="AD95" s="2">
        <v>12.31</v>
      </c>
      <c r="AE95" s="2">
        <v>16.47</v>
      </c>
      <c r="AF95" s="2">
        <v>19.29</v>
      </c>
      <c r="AG95" s="2">
        <v>36.92</v>
      </c>
      <c r="AH95" s="2">
        <v>0.84</v>
      </c>
      <c r="AI95" s="2">
        <v>0.17</v>
      </c>
      <c r="AJ95" s="2">
        <v>0.04</v>
      </c>
      <c r="AK95" s="2">
        <v>11.43</v>
      </c>
      <c r="AL95" s="2">
        <v>31.31</v>
      </c>
      <c r="AM95" s="2">
        <v>37.67</v>
      </c>
      <c r="AN95" s="2">
        <v>26.97</v>
      </c>
      <c r="AO95" s="2">
        <v>2.08</v>
      </c>
      <c r="AP95" s="2">
        <v>32.46</v>
      </c>
      <c r="AQ95" s="2">
        <v>9.18</v>
      </c>
      <c r="AR95" s="2">
        <v>945.7</v>
      </c>
    </row>
    <row r="96" spans="1:44" x14ac:dyDescent="0.55000000000000004">
      <c r="A96" s="2" t="s">
        <v>95</v>
      </c>
      <c r="B96" s="2">
        <v>22.2</v>
      </c>
      <c r="C96" s="2">
        <v>4</v>
      </c>
      <c r="D96" s="2">
        <v>7.62</v>
      </c>
      <c r="E96" s="2">
        <v>9.6999999999999993</v>
      </c>
      <c r="F96" s="2">
        <v>13.23</v>
      </c>
      <c r="G96" s="2">
        <v>15.81</v>
      </c>
      <c r="H96" s="2">
        <v>27.5</v>
      </c>
      <c r="I96" s="2">
        <v>97.59</v>
      </c>
      <c r="J96" s="2">
        <v>16.7</v>
      </c>
      <c r="K96" s="2">
        <v>33.11</v>
      </c>
      <c r="L96" s="2">
        <v>43.1</v>
      </c>
      <c r="M96" s="2">
        <v>33.82</v>
      </c>
      <c r="N96" s="2">
        <v>8.11</v>
      </c>
      <c r="O96" s="2">
        <v>2.77</v>
      </c>
      <c r="P96" s="2">
        <v>5.45</v>
      </c>
      <c r="Q96" s="2">
        <v>76.62</v>
      </c>
      <c r="R96" s="2">
        <v>17.489999999999998</v>
      </c>
      <c r="S96" s="2">
        <v>7.86</v>
      </c>
      <c r="T96" s="2">
        <v>1.19</v>
      </c>
      <c r="U96" s="2">
        <v>4.2699999999999996</v>
      </c>
      <c r="V96" s="2">
        <v>25.48</v>
      </c>
      <c r="W96" s="2">
        <v>15.51</v>
      </c>
      <c r="X96" s="2">
        <v>11.59</v>
      </c>
      <c r="Y96" s="2">
        <v>12.78</v>
      </c>
      <c r="Z96" s="2">
        <v>7.02</v>
      </c>
      <c r="AA96" s="2">
        <v>12.14</v>
      </c>
      <c r="AB96" s="2">
        <v>16.11</v>
      </c>
      <c r="AC96" s="2">
        <v>10.98</v>
      </c>
      <c r="AD96" s="2">
        <v>12.33</v>
      </c>
      <c r="AE96" s="2">
        <v>15.34</v>
      </c>
      <c r="AF96" s="2">
        <v>20.25</v>
      </c>
      <c r="AG96" s="2">
        <v>44.67</v>
      </c>
      <c r="AH96" s="2">
        <v>0.62</v>
      </c>
      <c r="AI96" s="2">
        <v>0.09</v>
      </c>
      <c r="AJ96" s="2">
        <v>0.02</v>
      </c>
      <c r="AK96" s="2">
        <v>10.039999999999999</v>
      </c>
      <c r="AL96" s="2">
        <v>24.31</v>
      </c>
      <c r="AM96" s="2">
        <v>28.8</v>
      </c>
      <c r="AN96" s="2">
        <v>45.18</v>
      </c>
      <c r="AO96" s="2">
        <v>1.83</v>
      </c>
      <c r="AP96" s="2">
        <v>21.99</v>
      </c>
      <c r="AQ96" s="2">
        <v>8.5399999999999991</v>
      </c>
      <c r="AR96" s="2">
        <v>739.1</v>
      </c>
    </row>
    <row r="97" spans="1:44" x14ac:dyDescent="0.55000000000000004">
      <c r="A97" s="2" t="s">
        <v>96</v>
      </c>
      <c r="B97" s="2">
        <v>24.1</v>
      </c>
      <c r="C97" s="2">
        <v>4.8600000000000003</v>
      </c>
      <c r="D97" s="2">
        <v>10.029999999999999</v>
      </c>
      <c r="E97" s="2">
        <v>11.26</v>
      </c>
      <c r="F97" s="2">
        <v>14.37</v>
      </c>
      <c r="G97" s="2">
        <v>15.51</v>
      </c>
      <c r="H97" s="2">
        <v>19.7</v>
      </c>
      <c r="I97" s="2">
        <v>97.84</v>
      </c>
      <c r="J97" s="2">
        <v>16.95</v>
      </c>
      <c r="K97" s="2">
        <v>37.869999999999997</v>
      </c>
      <c r="L97" s="2">
        <v>48.68</v>
      </c>
      <c r="M97" s="2">
        <v>30.33</v>
      </c>
      <c r="N97" s="2">
        <v>6.94</v>
      </c>
      <c r="O97" s="2">
        <v>2.35</v>
      </c>
      <c r="P97" s="2">
        <v>4.7699999999999996</v>
      </c>
      <c r="Q97" s="2">
        <v>74.94</v>
      </c>
      <c r="R97" s="2">
        <v>17.68</v>
      </c>
      <c r="S97" s="2">
        <v>11.33</v>
      </c>
      <c r="T97" s="2">
        <v>1.26</v>
      </c>
      <c r="U97" s="2">
        <v>3.47</v>
      </c>
      <c r="V97" s="2">
        <v>21.38</v>
      </c>
      <c r="W97" s="2">
        <v>16.809999999999999</v>
      </c>
      <c r="X97" s="2">
        <v>11.8</v>
      </c>
      <c r="Y97" s="2">
        <v>14.9</v>
      </c>
      <c r="Z97" s="2">
        <v>8.85</v>
      </c>
      <c r="AA97" s="2">
        <v>13.36</v>
      </c>
      <c r="AB97" s="2">
        <v>11.28</v>
      </c>
      <c r="AC97" s="2">
        <v>9.92</v>
      </c>
      <c r="AD97" s="2">
        <v>12.81</v>
      </c>
      <c r="AE97" s="2">
        <v>15.2</v>
      </c>
      <c r="AF97" s="2">
        <v>15.61</v>
      </c>
      <c r="AG97" s="2">
        <v>37.700000000000003</v>
      </c>
      <c r="AH97" s="2">
        <v>0.38</v>
      </c>
      <c r="AI97" s="2">
        <v>7.0000000000000007E-2</v>
      </c>
      <c r="AJ97" s="2">
        <v>0.01</v>
      </c>
      <c r="AK97" s="2">
        <v>10.94</v>
      </c>
      <c r="AL97" s="2">
        <v>35.29</v>
      </c>
      <c r="AM97" s="2">
        <v>36.770000000000003</v>
      </c>
      <c r="AN97" s="2">
        <v>37.090000000000003</v>
      </c>
      <c r="AO97" s="2">
        <v>3.92</v>
      </c>
      <c r="AP97" s="2">
        <v>22.75</v>
      </c>
      <c r="AQ97" s="2">
        <v>7.66</v>
      </c>
      <c r="AR97" s="2">
        <v>737.4</v>
      </c>
    </row>
    <row r="98" spans="1:44" x14ac:dyDescent="0.55000000000000004">
      <c r="A98" s="2" t="s">
        <v>97</v>
      </c>
      <c r="B98" s="2">
        <v>29</v>
      </c>
      <c r="C98" s="2">
        <v>7.12</v>
      </c>
      <c r="D98" s="2">
        <v>15.36</v>
      </c>
      <c r="E98" s="2">
        <v>13.7</v>
      </c>
      <c r="F98" s="2">
        <v>12.28</v>
      </c>
      <c r="G98" s="2">
        <v>11.41</v>
      </c>
      <c r="H98" s="2">
        <v>11</v>
      </c>
      <c r="I98" s="2">
        <v>71.97</v>
      </c>
      <c r="J98" s="2">
        <v>20.48</v>
      </c>
      <c r="K98" s="2">
        <v>49.85</v>
      </c>
      <c r="L98" s="2">
        <v>45.89</v>
      </c>
      <c r="M98" s="2">
        <v>30.53</v>
      </c>
      <c r="N98" s="2">
        <v>10.210000000000001</v>
      </c>
      <c r="O98" s="2">
        <v>4.18</v>
      </c>
      <c r="P98" s="2">
        <v>3.63</v>
      </c>
      <c r="Q98" s="2">
        <v>84.52</v>
      </c>
      <c r="R98" s="2">
        <v>22.11</v>
      </c>
      <c r="S98" s="2">
        <v>1.32</v>
      </c>
      <c r="T98" s="2">
        <v>4.0199999999999996</v>
      </c>
      <c r="U98" s="2">
        <v>5.65</v>
      </c>
      <c r="V98" s="2">
        <v>19.79</v>
      </c>
      <c r="W98" s="2">
        <v>18.41</v>
      </c>
      <c r="X98" s="2">
        <v>15.84</v>
      </c>
      <c r="Y98" s="2">
        <v>11.28</v>
      </c>
      <c r="Z98" s="2">
        <v>11.69</v>
      </c>
      <c r="AA98" s="2">
        <v>9.19</v>
      </c>
      <c r="AB98" s="2">
        <v>14.75</v>
      </c>
      <c r="AC98" s="2">
        <v>9.9700000000000006</v>
      </c>
      <c r="AD98" s="2">
        <v>11.09</v>
      </c>
      <c r="AE98" s="2">
        <v>14.03</v>
      </c>
      <c r="AF98" s="2">
        <v>29.58</v>
      </c>
      <c r="AG98" s="2">
        <v>31.24</v>
      </c>
      <c r="AH98" s="2">
        <v>2.23</v>
      </c>
      <c r="AI98" s="2">
        <v>6.34</v>
      </c>
      <c r="AJ98" s="2">
        <v>0.02</v>
      </c>
      <c r="AK98" s="2">
        <v>12.48</v>
      </c>
      <c r="AL98" s="2">
        <v>18.11</v>
      </c>
      <c r="AM98" s="2">
        <v>42.89</v>
      </c>
      <c r="AN98" s="2">
        <v>23.69</v>
      </c>
      <c r="AO98" s="2">
        <v>7.84</v>
      </c>
      <c r="AP98" s="2">
        <v>30.19</v>
      </c>
      <c r="AQ98" s="2">
        <v>7.6</v>
      </c>
      <c r="AR98" s="2">
        <v>1122.5999999999999</v>
      </c>
    </row>
    <row r="99" spans="1:44" x14ac:dyDescent="0.55000000000000004">
      <c r="A99" s="2" t="s">
        <v>98</v>
      </c>
      <c r="B99" s="2">
        <v>25.1</v>
      </c>
      <c r="C99" s="2">
        <v>5.1100000000000003</v>
      </c>
      <c r="D99" s="2">
        <v>10.39</v>
      </c>
      <c r="E99" s="2">
        <v>14.18</v>
      </c>
      <c r="F99" s="2">
        <v>14.73</v>
      </c>
      <c r="G99" s="2">
        <v>11.91</v>
      </c>
      <c r="H99" s="2">
        <v>18.5</v>
      </c>
      <c r="I99" s="2">
        <v>84.31</v>
      </c>
      <c r="J99" s="2">
        <v>11.82</v>
      </c>
      <c r="K99" s="2">
        <v>50.9</v>
      </c>
      <c r="L99" s="2">
        <v>32.42</v>
      </c>
      <c r="M99" s="2">
        <v>30.65</v>
      </c>
      <c r="N99" s="2">
        <v>19.89</v>
      </c>
      <c r="O99" s="2">
        <v>8.0299999999999994</v>
      </c>
      <c r="P99" s="2">
        <v>0.55000000000000004</v>
      </c>
      <c r="Q99" s="2">
        <v>89.43</v>
      </c>
      <c r="R99" s="2">
        <v>16.940000000000001</v>
      </c>
      <c r="S99" s="2">
        <v>0.78</v>
      </c>
      <c r="T99" s="2">
        <v>5.07</v>
      </c>
      <c r="U99" s="2">
        <v>14.58</v>
      </c>
      <c r="V99" s="2">
        <v>21.79</v>
      </c>
      <c r="W99" s="2">
        <v>14.85</v>
      </c>
      <c r="X99" s="2">
        <v>14.2</v>
      </c>
      <c r="Y99" s="2">
        <v>5.71</v>
      </c>
      <c r="Z99" s="2">
        <v>3.23</v>
      </c>
      <c r="AA99" s="2">
        <v>17.440000000000001</v>
      </c>
      <c r="AB99" s="2">
        <v>25.46</v>
      </c>
      <c r="AC99" s="2">
        <v>9.5299999999999994</v>
      </c>
      <c r="AD99" s="2">
        <v>9.7100000000000009</v>
      </c>
      <c r="AE99" s="2">
        <v>12.69</v>
      </c>
      <c r="AF99" s="2">
        <v>24.16</v>
      </c>
      <c r="AG99" s="2">
        <v>31.77</v>
      </c>
      <c r="AH99" s="2">
        <v>1.53</v>
      </c>
      <c r="AI99" s="2">
        <v>0.42</v>
      </c>
      <c r="AJ99" s="2">
        <v>0.27</v>
      </c>
      <c r="AK99" s="2">
        <v>10.039999999999999</v>
      </c>
      <c r="AL99" s="2">
        <v>31.81</v>
      </c>
      <c r="AM99" s="2">
        <v>38.15</v>
      </c>
      <c r="AN99" s="2">
        <v>36.770000000000003</v>
      </c>
      <c r="AO99" s="2">
        <v>0.98</v>
      </c>
      <c r="AP99" s="2">
        <v>20.89</v>
      </c>
      <c r="AQ99" s="2">
        <v>3.35</v>
      </c>
      <c r="AR99" s="2">
        <v>1489.7</v>
      </c>
    </row>
    <row r="100" spans="1:44" x14ac:dyDescent="0.55000000000000004">
      <c r="A100" s="2" t="s">
        <v>99</v>
      </c>
      <c r="B100" s="2">
        <v>15.4</v>
      </c>
      <c r="C100" s="2">
        <v>8.1</v>
      </c>
      <c r="D100" s="2">
        <v>26.47</v>
      </c>
      <c r="E100" s="2">
        <v>16.239999999999998</v>
      </c>
      <c r="F100" s="2">
        <v>12.11</v>
      </c>
      <c r="G100" s="2">
        <v>9.73</v>
      </c>
      <c r="H100" s="2">
        <v>11.9</v>
      </c>
      <c r="I100" s="2">
        <v>71.48</v>
      </c>
      <c r="J100" s="2">
        <v>10.43</v>
      </c>
      <c r="K100" s="2">
        <v>32.049999999999997</v>
      </c>
      <c r="L100" s="2">
        <v>24.69</v>
      </c>
      <c r="M100" s="2">
        <v>18.09</v>
      </c>
      <c r="N100" s="2">
        <v>29.55</v>
      </c>
      <c r="O100" s="2">
        <v>15.06</v>
      </c>
      <c r="P100" s="2">
        <v>0.27</v>
      </c>
      <c r="Q100" s="2">
        <v>88.61</v>
      </c>
      <c r="R100" s="2">
        <v>13.89</v>
      </c>
      <c r="S100" s="2">
        <v>1.31</v>
      </c>
      <c r="T100" s="2">
        <v>7.15</v>
      </c>
      <c r="U100" s="2">
        <v>20.149999999999999</v>
      </c>
      <c r="V100" s="2">
        <v>22.67</v>
      </c>
      <c r="W100" s="2">
        <v>9</v>
      </c>
      <c r="X100" s="2">
        <v>12.11</v>
      </c>
      <c r="Y100" s="2">
        <v>3.5</v>
      </c>
      <c r="Z100" s="2">
        <v>1.25</v>
      </c>
      <c r="AA100" s="2">
        <v>19.170000000000002</v>
      </c>
      <c r="AB100" s="2">
        <v>38.24</v>
      </c>
      <c r="AC100" s="2">
        <v>7.93</v>
      </c>
      <c r="AD100" s="2">
        <v>8.6300000000000008</v>
      </c>
      <c r="AE100" s="2">
        <v>7.4</v>
      </c>
      <c r="AF100" s="2">
        <v>15.84</v>
      </c>
      <c r="AG100" s="2">
        <v>14.85</v>
      </c>
      <c r="AH100" s="2">
        <v>2.3199999999999998</v>
      </c>
      <c r="AI100" s="2">
        <v>1.18</v>
      </c>
      <c r="AJ100" s="2">
        <v>9.36</v>
      </c>
      <c r="AK100" s="2">
        <v>17.71</v>
      </c>
      <c r="AL100" s="2">
        <v>38.74</v>
      </c>
      <c r="AM100" s="2">
        <v>23.08</v>
      </c>
      <c r="AN100" s="2">
        <v>22.42</v>
      </c>
      <c r="AO100" s="2">
        <v>2.84</v>
      </c>
      <c r="AP100" s="2">
        <v>51.48</v>
      </c>
      <c r="AQ100" s="2">
        <v>5.51</v>
      </c>
      <c r="AR100" s="2">
        <v>1316.8</v>
      </c>
    </row>
    <row r="101" spans="1:44" x14ac:dyDescent="0.55000000000000004">
      <c r="A101" s="2" t="s">
        <v>100</v>
      </c>
      <c r="B101" s="2">
        <v>25.7</v>
      </c>
      <c r="C101" s="2">
        <v>5.69</v>
      </c>
      <c r="D101" s="2">
        <v>10.59</v>
      </c>
      <c r="E101" s="2">
        <v>12.59</v>
      </c>
      <c r="F101" s="2">
        <v>14.48</v>
      </c>
      <c r="G101" s="2">
        <v>13.84</v>
      </c>
      <c r="H101" s="2">
        <v>17.100000000000001</v>
      </c>
      <c r="I101" s="2">
        <v>93.6</v>
      </c>
      <c r="J101" s="2">
        <v>16.12</v>
      </c>
      <c r="K101" s="2">
        <v>45.75</v>
      </c>
      <c r="L101" s="2">
        <v>35.97</v>
      </c>
      <c r="M101" s="2">
        <v>34.46</v>
      </c>
      <c r="N101" s="2">
        <v>13.78</v>
      </c>
      <c r="O101" s="2">
        <v>7.19</v>
      </c>
      <c r="P101" s="2">
        <v>3</v>
      </c>
      <c r="Q101" s="2">
        <v>86.57</v>
      </c>
      <c r="R101" s="2">
        <v>15.43</v>
      </c>
      <c r="S101" s="2">
        <v>2.91</v>
      </c>
      <c r="T101" s="2">
        <v>2.46</v>
      </c>
      <c r="U101" s="2">
        <v>7.07</v>
      </c>
      <c r="V101" s="2">
        <v>26.31</v>
      </c>
      <c r="W101" s="2">
        <v>17.239999999999998</v>
      </c>
      <c r="X101" s="2">
        <v>14.11</v>
      </c>
      <c r="Y101" s="2">
        <v>8.48</v>
      </c>
      <c r="Z101" s="2">
        <v>6.2</v>
      </c>
      <c r="AA101" s="2">
        <v>12.53</v>
      </c>
      <c r="AB101" s="2">
        <v>22.32</v>
      </c>
      <c r="AC101" s="2">
        <v>8.0500000000000007</v>
      </c>
      <c r="AD101" s="2">
        <v>11.26</v>
      </c>
      <c r="AE101" s="2">
        <v>15.44</v>
      </c>
      <c r="AF101" s="2">
        <v>23.32</v>
      </c>
      <c r="AG101" s="2">
        <v>35.17</v>
      </c>
      <c r="AH101" s="2">
        <v>0.97</v>
      </c>
      <c r="AI101" s="2">
        <v>0.24</v>
      </c>
      <c r="AJ101" s="2">
        <v>0.12</v>
      </c>
      <c r="AK101" s="2">
        <v>9.86</v>
      </c>
      <c r="AL101" s="2">
        <v>30.32</v>
      </c>
      <c r="AM101" s="2">
        <v>41.32</v>
      </c>
      <c r="AN101" s="2">
        <v>35.520000000000003</v>
      </c>
      <c r="AO101" s="2">
        <v>1.87</v>
      </c>
      <c r="AP101" s="2">
        <v>19.850000000000001</v>
      </c>
      <c r="AQ101" s="2">
        <v>4.6100000000000003</v>
      </c>
      <c r="AR101" s="2">
        <v>1128.2</v>
      </c>
    </row>
    <row r="102" spans="1:44" x14ac:dyDescent="0.55000000000000004">
      <c r="A102" s="2" t="s">
        <v>101</v>
      </c>
      <c r="B102" s="2">
        <v>24.4</v>
      </c>
      <c r="C102" s="2">
        <v>6.45</v>
      </c>
      <c r="D102" s="2">
        <v>13.74</v>
      </c>
      <c r="E102" s="2">
        <v>13.51</v>
      </c>
      <c r="F102" s="2">
        <v>13.5</v>
      </c>
      <c r="G102" s="2">
        <v>11.88</v>
      </c>
      <c r="H102" s="2">
        <v>16.7</v>
      </c>
      <c r="I102" s="2">
        <v>79.03</v>
      </c>
      <c r="J102" s="2">
        <v>16.79</v>
      </c>
      <c r="K102" s="2">
        <v>44.13</v>
      </c>
      <c r="L102" s="2">
        <v>45.15</v>
      </c>
      <c r="M102" s="2">
        <v>31.52</v>
      </c>
      <c r="N102" s="2">
        <v>11.08</v>
      </c>
      <c r="O102" s="2">
        <v>4.43</v>
      </c>
      <c r="P102" s="2">
        <v>1.4</v>
      </c>
      <c r="Q102" s="2">
        <v>85</v>
      </c>
      <c r="R102" s="2">
        <v>19.690000000000001</v>
      </c>
      <c r="S102" s="2">
        <v>2.38</v>
      </c>
      <c r="T102" s="2">
        <v>2.75</v>
      </c>
      <c r="U102" s="2">
        <v>5.62</v>
      </c>
      <c r="V102" s="2">
        <v>23.8</v>
      </c>
      <c r="W102" s="2">
        <v>17.829999999999998</v>
      </c>
      <c r="X102" s="2">
        <v>15.38</v>
      </c>
      <c r="Y102" s="2">
        <v>11.02</v>
      </c>
      <c r="Z102" s="2">
        <v>6.95</v>
      </c>
      <c r="AA102" s="2">
        <v>9.5299999999999994</v>
      </c>
      <c r="AB102" s="2">
        <v>16.649999999999999</v>
      </c>
      <c r="AC102" s="2">
        <v>10.130000000000001</v>
      </c>
      <c r="AD102" s="2">
        <v>12.67</v>
      </c>
      <c r="AE102" s="2">
        <v>15.28</v>
      </c>
      <c r="AF102" s="2">
        <v>18.600000000000001</v>
      </c>
      <c r="AG102" s="2">
        <v>31.17</v>
      </c>
      <c r="AH102" s="2">
        <v>2.31</v>
      </c>
      <c r="AI102" s="2">
        <v>3.1</v>
      </c>
      <c r="AJ102" s="2">
        <v>0.02</v>
      </c>
      <c r="AK102" s="2">
        <v>11.81</v>
      </c>
      <c r="AL102" s="2">
        <v>32.99</v>
      </c>
      <c r="AM102" s="2">
        <v>43.5</v>
      </c>
      <c r="AN102" s="2">
        <v>30.87</v>
      </c>
      <c r="AO102" s="2">
        <v>4.03</v>
      </c>
      <c r="AP102" s="2">
        <v>22.05</v>
      </c>
      <c r="AQ102" s="2">
        <v>7.79</v>
      </c>
      <c r="AR102" s="2">
        <v>927.3</v>
      </c>
    </row>
    <row r="103" spans="1:44" x14ac:dyDescent="0.55000000000000004">
      <c r="A103" s="2" t="s">
        <v>102</v>
      </c>
      <c r="B103" s="2">
        <v>23.7</v>
      </c>
      <c r="C103" s="2">
        <v>5.13</v>
      </c>
      <c r="D103" s="2">
        <v>10.38</v>
      </c>
      <c r="E103" s="2">
        <v>10.55</v>
      </c>
      <c r="F103" s="2">
        <v>13.33</v>
      </c>
      <c r="G103" s="2">
        <v>14.58</v>
      </c>
      <c r="H103" s="2">
        <v>22.4</v>
      </c>
      <c r="I103" s="2">
        <v>93.13</v>
      </c>
      <c r="J103" s="2">
        <v>15.91</v>
      </c>
      <c r="K103" s="2">
        <v>37.31</v>
      </c>
      <c r="L103" s="2">
        <v>48.54</v>
      </c>
      <c r="M103" s="2">
        <v>28.2</v>
      </c>
      <c r="N103" s="2">
        <v>7.46</v>
      </c>
      <c r="O103" s="2">
        <v>2.25</v>
      </c>
      <c r="P103" s="2">
        <v>2.54</v>
      </c>
      <c r="Q103" s="2">
        <v>72.61</v>
      </c>
      <c r="R103" s="2">
        <v>17.52</v>
      </c>
      <c r="S103" s="2">
        <v>16.84</v>
      </c>
      <c r="T103" s="2">
        <v>1.24</v>
      </c>
      <c r="U103" s="2">
        <v>3.33</v>
      </c>
      <c r="V103" s="2">
        <v>22.6</v>
      </c>
      <c r="W103" s="2">
        <v>13.67</v>
      </c>
      <c r="X103" s="2">
        <v>10.08</v>
      </c>
      <c r="Y103" s="2">
        <v>14.63</v>
      </c>
      <c r="Z103" s="2">
        <v>6.94</v>
      </c>
      <c r="AA103" s="2">
        <v>18.18</v>
      </c>
      <c r="AB103" s="2">
        <v>14.08</v>
      </c>
      <c r="AC103" s="2">
        <v>9.75</v>
      </c>
      <c r="AD103" s="2">
        <v>11.4</v>
      </c>
      <c r="AE103" s="2">
        <v>13.06</v>
      </c>
      <c r="AF103" s="2">
        <v>20.14</v>
      </c>
      <c r="AG103" s="2">
        <v>36.18</v>
      </c>
      <c r="AH103" s="2">
        <v>0.79</v>
      </c>
      <c r="AI103" s="2">
        <v>0.89</v>
      </c>
      <c r="AJ103" s="2">
        <v>0.01</v>
      </c>
      <c r="AK103" s="2">
        <v>11.62</v>
      </c>
      <c r="AL103" s="2">
        <v>30.37</v>
      </c>
      <c r="AM103" s="2">
        <v>30.13</v>
      </c>
      <c r="AN103" s="2">
        <v>40.85</v>
      </c>
      <c r="AO103" s="2">
        <v>3.13</v>
      </c>
      <c r="AP103" s="2">
        <v>24.42</v>
      </c>
      <c r="AQ103" s="2">
        <v>6.57</v>
      </c>
      <c r="AR103" s="2">
        <v>710.6</v>
      </c>
    </row>
    <row r="104" spans="1:44" x14ac:dyDescent="0.55000000000000004">
      <c r="A104" s="2" t="s">
        <v>103</v>
      </c>
      <c r="B104" s="2">
        <v>25.9</v>
      </c>
      <c r="C104" s="2">
        <v>5.14</v>
      </c>
      <c r="D104" s="2">
        <v>10.93</v>
      </c>
      <c r="E104" s="2">
        <v>11.46</v>
      </c>
      <c r="F104" s="2">
        <v>13.47</v>
      </c>
      <c r="G104" s="2">
        <v>13.7</v>
      </c>
      <c r="H104" s="2">
        <v>19.3</v>
      </c>
      <c r="I104" s="2">
        <v>96.37</v>
      </c>
      <c r="J104" s="2">
        <v>15.21</v>
      </c>
      <c r="K104" s="2">
        <v>38.36</v>
      </c>
      <c r="L104" s="2">
        <v>48.72</v>
      </c>
      <c r="M104" s="2">
        <v>28.48</v>
      </c>
      <c r="N104" s="2">
        <v>7.8</v>
      </c>
      <c r="O104" s="2">
        <v>1.9</v>
      </c>
      <c r="P104" s="2">
        <v>5.94</v>
      </c>
      <c r="Q104" s="2">
        <v>74.38</v>
      </c>
      <c r="R104" s="2">
        <v>16.28</v>
      </c>
      <c r="S104" s="2">
        <v>22.08</v>
      </c>
      <c r="T104" s="2">
        <v>0.83</v>
      </c>
      <c r="U104" s="2">
        <v>3.02</v>
      </c>
      <c r="V104" s="2">
        <v>19.63</v>
      </c>
      <c r="W104" s="2">
        <v>13.53</v>
      </c>
      <c r="X104" s="2">
        <v>10.79</v>
      </c>
      <c r="Y104" s="2">
        <v>16.329999999999998</v>
      </c>
      <c r="Z104" s="2">
        <v>9.2200000000000006</v>
      </c>
      <c r="AA104" s="2">
        <v>18.11</v>
      </c>
      <c r="AB104" s="2">
        <v>11.88</v>
      </c>
      <c r="AC104" s="2">
        <v>8.23</v>
      </c>
      <c r="AD104" s="2">
        <v>9.91</v>
      </c>
      <c r="AE104" s="2">
        <v>13.8</v>
      </c>
      <c r="AF104" s="2">
        <v>23.88</v>
      </c>
      <c r="AG104" s="2">
        <v>44.14</v>
      </c>
      <c r="AH104" s="2">
        <v>0.37</v>
      </c>
      <c r="AI104" s="2">
        <v>0.11</v>
      </c>
      <c r="AJ104" s="2">
        <v>0.02</v>
      </c>
      <c r="AK104" s="2">
        <v>11.85</v>
      </c>
      <c r="AL104" s="2">
        <v>19.63</v>
      </c>
      <c r="AM104" s="2">
        <v>27.5</v>
      </c>
      <c r="AN104" s="2">
        <v>36.630000000000003</v>
      </c>
      <c r="AO104" s="2">
        <v>2.19</v>
      </c>
      <c r="AP104" s="2">
        <v>31.44</v>
      </c>
      <c r="AQ104" s="2">
        <v>6.07</v>
      </c>
      <c r="AR104" s="2">
        <v>789.2</v>
      </c>
    </row>
    <row r="105" spans="1:44" x14ac:dyDescent="0.55000000000000004">
      <c r="A105" s="2" t="s">
        <v>104</v>
      </c>
      <c r="B105" s="2">
        <v>21.6</v>
      </c>
      <c r="C105" s="2">
        <v>6.9</v>
      </c>
      <c r="D105" s="2">
        <v>16.899999999999999</v>
      </c>
      <c r="E105" s="2">
        <v>14.48</v>
      </c>
      <c r="F105" s="2">
        <v>13.19</v>
      </c>
      <c r="G105" s="2">
        <v>10.84</v>
      </c>
      <c r="H105" s="2">
        <v>16.100000000000001</v>
      </c>
      <c r="I105" s="2">
        <v>67.86</v>
      </c>
      <c r="J105" s="2">
        <v>14.9</v>
      </c>
      <c r="K105" s="2">
        <v>45.66</v>
      </c>
      <c r="L105" s="2">
        <v>37.86</v>
      </c>
      <c r="M105" s="2">
        <v>22.75</v>
      </c>
      <c r="N105" s="2">
        <v>20.420000000000002</v>
      </c>
      <c r="O105" s="2">
        <v>9.6199999999999992</v>
      </c>
      <c r="P105" s="2">
        <v>0.3</v>
      </c>
      <c r="Q105" s="2">
        <v>82.84</v>
      </c>
      <c r="R105" s="2">
        <v>19.03</v>
      </c>
      <c r="S105" s="2">
        <v>1.07</v>
      </c>
      <c r="T105" s="2">
        <v>5.31</v>
      </c>
      <c r="U105" s="2">
        <v>11.62</v>
      </c>
      <c r="V105" s="2">
        <v>23.45</v>
      </c>
      <c r="W105" s="2">
        <v>13.47</v>
      </c>
      <c r="X105" s="2">
        <v>15.34</v>
      </c>
      <c r="Y105" s="2">
        <v>6.68</v>
      </c>
      <c r="Z105" s="2">
        <v>4.53</v>
      </c>
      <c r="AA105" s="2">
        <v>13.86</v>
      </c>
      <c r="AB105" s="2">
        <v>27.73</v>
      </c>
      <c r="AC105" s="2">
        <v>9.5500000000000007</v>
      </c>
      <c r="AD105" s="2">
        <v>10</v>
      </c>
      <c r="AE105" s="2">
        <v>10.47</v>
      </c>
      <c r="AF105" s="2">
        <v>36.83</v>
      </c>
      <c r="AG105" s="2">
        <v>18.87</v>
      </c>
      <c r="AH105" s="2">
        <v>2.54</v>
      </c>
      <c r="AI105" s="2">
        <v>3.12</v>
      </c>
      <c r="AJ105" s="2">
        <v>0.03</v>
      </c>
      <c r="AK105" s="2">
        <v>12.04</v>
      </c>
      <c r="AL105" s="2">
        <v>26.57</v>
      </c>
      <c r="AM105" s="2">
        <v>30.05</v>
      </c>
      <c r="AN105" s="2">
        <v>34.770000000000003</v>
      </c>
      <c r="AO105" s="2">
        <v>4.43</v>
      </c>
      <c r="AP105" s="2">
        <v>31.96</v>
      </c>
      <c r="AQ105" s="2">
        <v>6.23</v>
      </c>
      <c r="AR105" s="2">
        <v>1138.3</v>
      </c>
    </row>
    <row r="106" spans="1:44" x14ac:dyDescent="0.55000000000000004">
      <c r="A106" s="2" t="s">
        <v>105</v>
      </c>
      <c r="B106" s="2">
        <v>24.3</v>
      </c>
      <c r="C106" s="2">
        <v>4.72</v>
      </c>
      <c r="D106" s="2">
        <v>8.89</v>
      </c>
      <c r="E106" s="2">
        <v>11.88</v>
      </c>
      <c r="F106" s="2">
        <v>14.29</v>
      </c>
      <c r="G106" s="2">
        <v>14.66</v>
      </c>
      <c r="H106" s="2">
        <v>21.2</v>
      </c>
      <c r="I106" s="2">
        <v>95.78</v>
      </c>
      <c r="J106" s="2">
        <v>13.2</v>
      </c>
      <c r="K106" s="2">
        <v>41.47</v>
      </c>
      <c r="L106" s="2">
        <v>39.14</v>
      </c>
      <c r="M106" s="2">
        <v>32.450000000000003</v>
      </c>
      <c r="N106" s="2">
        <v>13.41</v>
      </c>
      <c r="O106" s="2">
        <v>5.81</v>
      </c>
      <c r="P106" s="2">
        <v>0.99</v>
      </c>
      <c r="Q106" s="2">
        <v>85.94</v>
      </c>
      <c r="R106" s="2">
        <v>15.65</v>
      </c>
      <c r="S106" s="2">
        <v>7.36</v>
      </c>
      <c r="T106" s="2">
        <v>2.27</v>
      </c>
      <c r="U106" s="2">
        <v>6.66</v>
      </c>
      <c r="V106" s="2">
        <v>25.45</v>
      </c>
      <c r="W106" s="2">
        <v>16.149999999999999</v>
      </c>
      <c r="X106" s="2">
        <v>12.13</v>
      </c>
      <c r="Y106" s="2">
        <v>10.66</v>
      </c>
      <c r="Z106" s="2">
        <v>4.95</v>
      </c>
      <c r="AA106" s="2">
        <v>14.06</v>
      </c>
      <c r="AB106" s="2">
        <v>20.350000000000001</v>
      </c>
      <c r="AC106" s="2">
        <v>9.39</v>
      </c>
      <c r="AD106" s="2">
        <v>12.28</v>
      </c>
      <c r="AE106" s="2">
        <v>14.5</v>
      </c>
      <c r="AF106" s="2">
        <v>11.29</v>
      </c>
      <c r="AG106" s="2">
        <v>35.14</v>
      </c>
      <c r="AH106" s="2">
        <v>0.87</v>
      </c>
      <c r="AI106" s="2">
        <v>7.0000000000000007E-2</v>
      </c>
      <c r="AJ106" s="2">
        <v>0.04</v>
      </c>
      <c r="AK106" s="2">
        <v>10.9</v>
      </c>
      <c r="AL106" s="2">
        <v>41.69</v>
      </c>
      <c r="AM106" s="2">
        <v>41.91</v>
      </c>
      <c r="AN106" s="2">
        <v>36.51</v>
      </c>
      <c r="AO106" s="2">
        <v>1.1000000000000001</v>
      </c>
      <c r="AP106" s="2">
        <v>18.309999999999999</v>
      </c>
      <c r="AQ106" s="2">
        <v>5.81</v>
      </c>
      <c r="AR106" s="2">
        <v>960.6</v>
      </c>
    </row>
    <row r="107" spans="1:44" x14ac:dyDescent="0.55000000000000004">
      <c r="A107" s="2" t="s">
        <v>106</v>
      </c>
      <c r="B107" s="2">
        <v>29.7</v>
      </c>
      <c r="C107" s="2">
        <v>5.44</v>
      </c>
      <c r="D107" s="2">
        <v>12.53</v>
      </c>
      <c r="E107" s="2">
        <v>14.47</v>
      </c>
      <c r="F107" s="2">
        <v>14.29</v>
      </c>
      <c r="G107" s="2">
        <v>11.41</v>
      </c>
      <c r="H107" s="2">
        <v>12.2</v>
      </c>
      <c r="I107" s="2">
        <v>89.9</v>
      </c>
      <c r="J107" s="2">
        <v>13.92</v>
      </c>
      <c r="K107" s="2">
        <v>53.24</v>
      </c>
      <c r="L107" s="2">
        <v>37.76</v>
      </c>
      <c r="M107" s="2">
        <v>34.200000000000003</v>
      </c>
      <c r="N107" s="2">
        <v>12.95</v>
      </c>
      <c r="O107" s="2">
        <v>5.92</v>
      </c>
      <c r="P107" s="2">
        <v>0.85</v>
      </c>
      <c r="Q107" s="2">
        <v>88.94</v>
      </c>
      <c r="R107" s="2">
        <v>18.170000000000002</v>
      </c>
      <c r="S107" s="2">
        <v>2.5499999999999998</v>
      </c>
      <c r="T107" s="2">
        <v>2.88</v>
      </c>
      <c r="U107" s="2">
        <v>7.16</v>
      </c>
      <c r="V107" s="2">
        <v>22.9</v>
      </c>
      <c r="W107" s="2">
        <v>21.1</v>
      </c>
      <c r="X107" s="2">
        <v>14.53</v>
      </c>
      <c r="Y107" s="2">
        <v>7.9</v>
      </c>
      <c r="Z107" s="2">
        <v>6.15</v>
      </c>
      <c r="AA107" s="2">
        <v>12.98</v>
      </c>
      <c r="AB107" s="2">
        <v>18.88</v>
      </c>
      <c r="AC107" s="2">
        <v>9.24</v>
      </c>
      <c r="AD107" s="2">
        <v>11.31</v>
      </c>
      <c r="AE107" s="2">
        <v>17.32</v>
      </c>
      <c r="AF107" s="2">
        <v>26.73</v>
      </c>
      <c r="AG107" s="2">
        <v>25.33</v>
      </c>
      <c r="AH107" s="2">
        <v>0.91</v>
      </c>
      <c r="AI107" s="2">
        <v>0.91</v>
      </c>
      <c r="AJ107" s="2">
        <v>0.03</v>
      </c>
      <c r="AK107" s="2">
        <v>11.02</v>
      </c>
      <c r="AL107" s="2">
        <v>35.07</v>
      </c>
      <c r="AM107" s="2">
        <v>52.58</v>
      </c>
      <c r="AN107" s="2">
        <v>28.67</v>
      </c>
      <c r="AO107" s="2">
        <v>0.52</v>
      </c>
      <c r="AP107" s="2">
        <v>16.239999999999998</v>
      </c>
      <c r="AQ107" s="2">
        <v>4.8099999999999996</v>
      </c>
      <c r="AR107" s="2">
        <v>1222</v>
      </c>
    </row>
    <row r="108" spans="1:44" x14ac:dyDescent="0.55000000000000004">
      <c r="A108" s="2" t="s">
        <v>107</v>
      </c>
      <c r="B108" s="2">
        <v>27.2</v>
      </c>
      <c r="C108" s="2">
        <v>7.27</v>
      </c>
      <c r="D108" s="2">
        <v>14.9</v>
      </c>
      <c r="E108" s="2">
        <v>13.57</v>
      </c>
      <c r="F108" s="2">
        <v>12.81</v>
      </c>
      <c r="G108" s="2">
        <v>11.14</v>
      </c>
      <c r="H108" s="2">
        <v>13</v>
      </c>
      <c r="I108" s="2">
        <v>44.42</v>
      </c>
      <c r="J108" s="2">
        <v>19.02</v>
      </c>
      <c r="K108" s="2">
        <v>53.49</v>
      </c>
      <c r="L108" s="2">
        <v>51.47</v>
      </c>
      <c r="M108" s="2">
        <v>25.26</v>
      </c>
      <c r="N108" s="2">
        <v>10.81</v>
      </c>
      <c r="O108" s="2">
        <v>3.55</v>
      </c>
      <c r="P108" s="2">
        <v>1.2</v>
      </c>
      <c r="Q108" s="2">
        <v>81.489999999999995</v>
      </c>
      <c r="R108" s="2">
        <v>21.56</v>
      </c>
      <c r="S108" s="2">
        <v>1.04</v>
      </c>
      <c r="T108" s="2">
        <v>5.01</v>
      </c>
      <c r="U108" s="2">
        <v>6.31</v>
      </c>
      <c r="V108" s="2">
        <v>17.5</v>
      </c>
      <c r="W108" s="2">
        <v>20.68</v>
      </c>
      <c r="X108" s="2">
        <v>16.309999999999999</v>
      </c>
      <c r="Y108" s="2">
        <v>11.32</v>
      </c>
      <c r="Z108" s="2">
        <v>10.63</v>
      </c>
      <c r="AA108" s="2">
        <v>9.0500000000000007</v>
      </c>
      <c r="AB108" s="2">
        <v>15.3</v>
      </c>
      <c r="AC108" s="2">
        <v>9.52</v>
      </c>
      <c r="AD108" s="2">
        <v>9.7899999999999991</v>
      </c>
      <c r="AE108" s="2">
        <v>15.46</v>
      </c>
      <c r="AF108" s="2">
        <v>36.200000000000003</v>
      </c>
      <c r="AG108" s="2">
        <v>23.6</v>
      </c>
      <c r="AH108" s="2">
        <v>5.57</v>
      </c>
      <c r="AI108" s="2">
        <v>11.28</v>
      </c>
      <c r="AJ108" s="2">
        <v>0.01</v>
      </c>
      <c r="AK108" s="2">
        <v>11.3</v>
      </c>
      <c r="AL108" s="2">
        <v>12.04</v>
      </c>
      <c r="AM108" s="2">
        <v>34.94</v>
      </c>
      <c r="AN108" s="2">
        <v>30.56</v>
      </c>
      <c r="AO108" s="2">
        <v>4.16</v>
      </c>
      <c r="AP108" s="2">
        <v>31.21</v>
      </c>
      <c r="AQ108" s="2">
        <v>8.6300000000000008</v>
      </c>
      <c r="AR108" s="2">
        <v>1009.8</v>
      </c>
    </row>
    <row r="109" spans="1:44" x14ac:dyDescent="0.55000000000000004">
      <c r="A109" s="2" t="s">
        <v>108</v>
      </c>
      <c r="B109" s="2">
        <v>24.1</v>
      </c>
      <c r="C109" s="2">
        <v>5.98</v>
      </c>
      <c r="D109" s="2">
        <v>12.61</v>
      </c>
      <c r="E109" s="2">
        <v>13.75</v>
      </c>
      <c r="F109" s="2">
        <v>13.4</v>
      </c>
      <c r="G109" s="2">
        <v>12.16</v>
      </c>
      <c r="H109" s="2">
        <v>17.8</v>
      </c>
      <c r="I109" s="2">
        <v>89.01</v>
      </c>
      <c r="J109" s="2">
        <v>18.260000000000002</v>
      </c>
      <c r="K109" s="2">
        <v>41.14</v>
      </c>
      <c r="L109" s="2">
        <v>38.549999999999997</v>
      </c>
      <c r="M109" s="2">
        <v>32.479999999999997</v>
      </c>
      <c r="N109" s="2">
        <v>13.41</v>
      </c>
      <c r="O109" s="2">
        <v>5.1100000000000003</v>
      </c>
      <c r="P109" s="2">
        <v>1.68</v>
      </c>
      <c r="Q109" s="2">
        <v>86.08</v>
      </c>
      <c r="R109" s="2">
        <v>17.03</v>
      </c>
      <c r="S109" s="2">
        <v>1.27</v>
      </c>
      <c r="T109" s="2">
        <v>2.5</v>
      </c>
      <c r="U109" s="2">
        <v>7.98</v>
      </c>
      <c r="V109" s="2">
        <v>25.56</v>
      </c>
      <c r="W109" s="2">
        <v>15.79</v>
      </c>
      <c r="X109" s="2">
        <v>13.32</v>
      </c>
      <c r="Y109" s="2">
        <v>8.82</v>
      </c>
      <c r="Z109" s="2">
        <v>4.17</v>
      </c>
      <c r="AA109" s="2">
        <v>12.09</v>
      </c>
      <c r="AB109" s="2">
        <v>20.45</v>
      </c>
      <c r="AC109" s="2">
        <v>12.39</v>
      </c>
      <c r="AD109" s="2">
        <v>12.57</v>
      </c>
      <c r="AE109" s="2">
        <v>14.62</v>
      </c>
      <c r="AF109" s="2">
        <v>22.14</v>
      </c>
      <c r="AG109" s="2">
        <v>33.03</v>
      </c>
      <c r="AH109" s="2">
        <v>1.54</v>
      </c>
      <c r="AI109" s="2">
        <v>0.36</v>
      </c>
      <c r="AJ109" s="2">
        <v>0.15</v>
      </c>
      <c r="AK109" s="2">
        <v>11.13</v>
      </c>
      <c r="AL109" s="2">
        <v>31.65</v>
      </c>
      <c r="AM109" s="2">
        <v>35.49</v>
      </c>
      <c r="AN109" s="2">
        <v>29.2</v>
      </c>
      <c r="AO109" s="2">
        <v>1.63</v>
      </c>
      <c r="AP109" s="2">
        <v>31.74</v>
      </c>
      <c r="AQ109" s="2">
        <v>6.35</v>
      </c>
      <c r="AR109" s="2">
        <v>1017.5</v>
      </c>
    </row>
    <row r="110" spans="1:44" x14ac:dyDescent="0.55000000000000004">
      <c r="A110" s="2" t="s">
        <v>109</v>
      </c>
      <c r="B110" s="2">
        <v>14.6</v>
      </c>
      <c r="C110" s="2">
        <v>17.43</v>
      </c>
      <c r="D110" s="2">
        <v>31.43</v>
      </c>
      <c r="E110" s="2">
        <v>13.17</v>
      </c>
      <c r="F110" s="2">
        <v>8.65</v>
      </c>
      <c r="G110" s="2">
        <v>6.76</v>
      </c>
      <c r="H110" s="2">
        <v>7.9</v>
      </c>
      <c r="I110" s="2">
        <v>56.93</v>
      </c>
      <c r="J110" s="2">
        <v>11.7</v>
      </c>
      <c r="K110" s="2">
        <v>25.18</v>
      </c>
      <c r="L110" s="2">
        <v>28.24</v>
      </c>
      <c r="M110" s="2">
        <v>13.64</v>
      </c>
      <c r="N110" s="2">
        <v>30.03</v>
      </c>
      <c r="O110" s="2">
        <v>15.51</v>
      </c>
      <c r="P110" s="2">
        <v>0.36</v>
      </c>
      <c r="Q110" s="2">
        <v>87.93</v>
      </c>
      <c r="R110" s="2">
        <v>12.55</v>
      </c>
      <c r="S110" s="2">
        <v>0.97</v>
      </c>
      <c r="T110" s="2">
        <v>5.63</v>
      </c>
      <c r="U110" s="2">
        <v>19.97</v>
      </c>
      <c r="V110" s="2">
        <v>23.57</v>
      </c>
      <c r="W110" s="2">
        <v>6.36</v>
      </c>
      <c r="X110" s="2">
        <v>10.8</v>
      </c>
      <c r="Y110" s="2">
        <v>5.84</v>
      </c>
      <c r="Z110" s="2">
        <v>1.82</v>
      </c>
      <c r="AA110" s="2">
        <v>13.71</v>
      </c>
      <c r="AB110" s="2">
        <v>39.07</v>
      </c>
      <c r="AC110" s="2">
        <v>8.06</v>
      </c>
      <c r="AD110" s="2">
        <v>11.52</v>
      </c>
      <c r="AE110" s="2">
        <v>7.25</v>
      </c>
      <c r="AF110" s="2">
        <v>13.81</v>
      </c>
      <c r="AG110" s="2">
        <v>12.03</v>
      </c>
      <c r="AH110" s="2">
        <v>5.93</v>
      </c>
      <c r="AI110" s="2">
        <v>3.44</v>
      </c>
      <c r="AJ110" s="2">
        <v>0.37</v>
      </c>
      <c r="AK110" s="2">
        <v>17.29</v>
      </c>
      <c r="AL110" s="2">
        <v>47.13</v>
      </c>
      <c r="AM110" s="2">
        <v>17.37</v>
      </c>
      <c r="AN110" s="2">
        <v>16.059999999999999</v>
      </c>
      <c r="AO110" s="2">
        <v>7.85</v>
      </c>
      <c r="AP110" s="2">
        <v>62.18</v>
      </c>
      <c r="AQ110" s="2">
        <v>10.99</v>
      </c>
      <c r="AR110" s="2">
        <v>1070.7</v>
      </c>
    </row>
    <row r="111" spans="1:44" x14ac:dyDescent="0.55000000000000004">
      <c r="A111" s="2" t="s">
        <v>110</v>
      </c>
      <c r="B111" s="2">
        <v>23.2</v>
      </c>
      <c r="C111" s="2">
        <v>6.53</v>
      </c>
      <c r="D111" s="2">
        <v>12.11</v>
      </c>
      <c r="E111" s="2">
        <v>12.79</v>
      </c>
      <c r="F111" s="2">
        <v>14.2</v>
      </c>
      <c r="G111" s="2">
        <v>11.85</v>
      </c>
      <c r="H111" s="2">
        <v>19.399999999999999</v>
      </c>
      <c r="I111" s="2">
        <v>57.71</v>
      </c>
      <c r="J111" s="2">
        <v>13.07</v>
      </c>
      <c r="K111" s="2">
        <v>50.35</v>
      </c>
      <c r="L111" s="2">
        <v>37.299999999999997</v>
      </c>
      <c r="M111" s="2">
        <v>21.98</v>
      </c>
      <c r="N111" s="2">
        <v>22.44</v>
      </c>
      <c r="O111" s="2">
        <v>10.77</v>
      </c>
      <c r="P111" s="2">
        <v>0.14000000000000001</v>
      </c>
      <c r="Q111" s="2">
        <v>87.41</v>
      </c>
      <c r="R111" s="2">
        <v>18.670000000000002</v>
      </c>
      <c r="S111" s="2">
        <v>0.92</v>
      </c>
      <c r="T111" s="2">
        <v>5.38</v>
      </c>
      <c r="U111" s="2">
        <v>12.96</v>
      </c>
      <c r="V111" s="2">
        <v>23.71</v>
      </c>
      <c r="W111" s="2">
        <v>12.98</v>
      </c>
      <c r="X111" s="2">
        <v>14.25</v>
      </c>
      <c r="Y111" s="2">
        <v>5.93</v>
      </c>
      <c r="Z111" s="2">
        <v>2.66</v>
      </c>
      <c r="AA111" s="2">
        <v>15.75</v>
      </c>
      <c r="AB111" s="2">
        <v>29.26</v>
      </c>
      <c r="AC111" s="2">
        <v>10.7</v>
      </c>
      <c r="AD111" s="2">
        <v>9.11</v>
      </c>
      <c r="AE111" s="2">
        <v>10.67</v>
      </c>
      <c r="AF111" s="2">
        <v>21.35</v>
      </c>
      <c r="AG111" s="2">
        <v>28.32</v>
      </c>
      <c r="AH111" s="2">
        <v>4.18</v>
      </c>
      <c r="AI111" s="2">
        <v>1.96</v>
      </c>
      <c r="AJ111" s="2">
        <v>0.2</v>
      </c>
      <c r="AK111" s="2">
        <v>10.95</v>
      </c>
      <c r="AL111" s="2">
        <v>33.04</v>
      </c>
      <c r="AM111" s="2">
        <v>33.33</v>
      </c>
      <c r="AN111" s="2">
        <v>42.96</v>
      </c>
      <c r="AO111" s="2">
        <v>0.54</v>
      </c>
      <c r="AP111" s="2">
        <v>20.32</v>
      </c>
      <c r="AQ111" s="2">
        <v>6.41</v>
      </c>
      <c r="AR111" s="2">
        <v>1169.7</v>
      </c>
    </row>
    <row r="112" spans="1:44" x14ac:dyDescent="0.55000000000000004">
      <c r="A112" s="2" t="s">
        <v>111</v>
      </c>
      <c r="B112" s="2">
        <v>28.7</v>
      </c>
      <c r="C112" s="2">
        <v>5.83</v>
      </c>
      <c r="D112" s="2">
        <v>10.95</v>
      </c>
      <c r="E112" s="2">
        <v>15.73</v>
      </c>
      <c r="F112" s="2">
        <v>14.04</v>
      </c>
      <c r="G112" s="2">
        <v>11.11</v>
      </c>
      <c r="H112" s="2">
        <v>13.6</v>
      </c>
      <c r="I112" s="2">
        <v>65.69</v>
      </c>
      <c r="J112" s="2">
        <v>10.45</v>
      </c>
      <c r="K112" s="2">
        <v>60.08</v>
      </c>
      <c r="L112" s="2">
        <v>33.67</v>
      </c>
      <c r="M112" s="2">
        <v>26.78</v>
      </c>
      <c r="N112" s="2">
        <v>22.56</v>
      </c>
      <c r="O112" s="2">
        <v>10.94</v>
      </c>
      <c r="P112" s="2">
        <v>0.47</v>
      </c>
      <c r="Q112" s="2">
        <v>92.61</v>
      </c>
      <c r="R112" s="2">
        <v>18.149999999999999</v>
      </c>
      <c r="S112" s="2">
        <v>1.19</v>
      </c>
      <c r="T112" s="2">
        <v>6.92</v>
      </c>
      <c r="U112" s="2">
        <v>12.81</v>
      </c>
      <c r="V112" s="2">
        <v>23.04</v>
      </c>
      <c r="W112" s="2">
        <v>14.8</v>
      </c>
      <c r="X112" s="2">
        <v>16.43</v>
      </c>
      <c r="Y112" s="2">
        <v>4.68</v>
      </c>
      <c r="Z112" s="2">
        <v>3.21</v>
      </c>
      <c r="AA112" s="2">
        <v>16.649999999999999</v>
      </c>
      <c r="AB112" s="2">
        <v>29.69</v>
      </c>
      <c r="AC112" s="2">
        <v>9.35</v>
      </c>
      <c r="AD112" s="2">
        <v>7.85</v>
      </c>
      <c r="AE112" s="2">
        <v>10.33</v>
      </c>
      <c r="AF112" s="2">
        <v>28.97</v>
      </c>
      <c r="AG112" s="2">
        <v>31.61</v>
      </c>
      <c r="AH112" s="2">
        <v>2.94</v>
      </c>
      <c r="AI112" s="2">
        <v>2.81</v>
      </c>
      <c r="AJ112" s="2">
        <v>0.09</v>
      </c>
      <c r="AK112" s="2">
        <v>12.46</v>
      </c>
      <c r="AL112" s="2">
        <v>21.12</v>
      </c>
      <c r="AM112" s="2">
        <v>46.72</v>
      </c>
      <c r="AN112" s="2">
        <v>32.82</v>
      </c>
      <c r="AO112" s="2">
        <v>0.46</v>
      </c>
      <c r="AP112" s="2">
        <v>17.739999999999998</v>
      </c>
      <c r="AQ112" s="2">
        <v>4.8099999999999996</v>
      </c>
      <c r="AR112" s="2">
        <v>1618</v>
      </c>
    </row>
    <row r="113" spans="1:44" x14ac:dyDescent="0.55000000000000004">
      <c r="A113" s="2" t="s">
        <v>112</v>
      </c>
      <c r="B113" s="2">
        <v>23.4</v>
      </c>
      <c r="C113" s="2">
        <v>4.66</v>
      </c>
      <c r="D113" s="2">
        <v>9.94</v>
      </c>
      <c r="E113" s="2">
        <v>10.69</v>
      </c>
      <c r="F113" s="2">
        <v>13.25</v>
      </c>
      <c r="G113" s="2">
        <v>14.84</v>
      </c>
      <c r="H113" s="2">
        <v>23.2</v>
      </c>
      <c r="I113" s="2">
        <v>95.39</v>
      </c>
      <c r="J113" s="2">
        <v>16.41</v>
      </c>
      <c r="K113" s="2">
        <v>37.270000000000003</v>
      </c>
      <c r="L113" s="2">
        <v>42.8</v>
      </c>
      <c r="M113" s="2">
        <v>32.72</v>
      </c>
      <c r="N113" s="2">
        <v>8.82</v>
      </c>
      <c r="O113" s="2">
        <v>3.71</v>
      </c>
      <c r="P113" s="2">
        <v>1.03</v>
      </c>
      <c r="Q113" s="2">
        <v>79.11</v>
      </c>
      <c r="R113" s="2">
        <v>16.34</v>
      </c>
      <c r="S113" s="2">
        <v>11.38</v>
      </c>
      <c r="T113" s="2">
        <v>1.38</v>
      </c>
      <c r="U113" s="2">
        <v>4.82</v>
      </c>
      <c r="V113" s="2">
        <v>22.52</v>
      </c>
      <c r="W113" s="2">
        <v>17.87</v>
      </c>
      <c r="X113" s="2">
        <v>10.93</v>
      </c>
      <c r="Y113" s="2">
        <v>13.07</v>
      </c>
      <c r="Z113" s="2">
        <v>6.73</v>
      </c>
      <c r="AA113" s="2">
        <v>14.64</v>
      </c>
      <c r="AB113" s="2">
        <v>14.84</v>
      </c>
      <c r="AC113" s="2">
        <v>9.7899999999999991</v>
      </c>
      <c r="AD113" s="2">
        <v>11.52</v>
      </c>
      <c r="AE113" s="2">
        <v>16.75</v>
      </c>
      <c r="AF113" s="2">
        <v>19.47</v>
      </c>
      <c r="AG113" s="2">
        <v>31.66</v>
      </c>
      <c r="AH113" s="2">
        <v>0.69</v>
      </c>
      <c r="AI113" s="2">
        <v>0.14000000000000001</v>
      </c>
      <c r="AJ113" s="2">
        <v>0.02</v>
      </c>
      <c r="AK113" s="2">
        <v>11.32</v>
      </c>
      <c r="AL113" s="2">
        <v>36.700000000000003</v>
      </c>
      <c r="AM113" s="2">
        <v>33.92</v>
      </c>
      <c r="AN113" s="2">
        <v>40.32</v>
      </c>
      <c r="AO113" s="2">
        <v>2.21</v>
      </c>
      <c r="AP113" s="2">
        <v>22.12</v>
      </c>
      <c r="AQ113" s="2">
        <v>6.7</v>
      </c>
      <c r="AR113" s="2">
        <v>756.6</v>
      </c>
    </row>
    <row r="114" spans="1:44" x14ac:dyDescent="0.55000000000000004">
      <c r="A114" s="2" t="s">
        <v>113</v>
      </c>
      <c r="B114" s="2">
        <v>19.899999999999999</v>
      </c>
      <c r="C114" s="2">
        <v>8.02</v>
      </c>
      <c r="D114" s="2">
        <v>15.89</v>
      </c>
      <c r="E114" s="2">
        <v>13.07</v>
      </c>
      <c r="F114" s="2">
        <v>13.18</v>
      </c>
      <c r="G114" s="2">
        <v>11.85</v>
      </c>
      <c r="H114" s="2">
        <v>18.2</v>
      </c>
      <c r="I114" s="2">
        <v>81</v>
      </c>
      <c r="J114" s="2">
        <v>18.11</v>
      </c>
      <c r="K114" s="2">
        <v>34.6</v>
      </c>
      <c r="L114" s="2">
        <v>38.520000000000003</v>
      </c>
      <c r="M114" s="2">
        <v>29.72</v>
      </c>
      <c r="N114" s="2">
        <v>13.93</v>
      </c>
      <c r="O114" s="2">
        <v>5.03</v>
      </c>
      <c r="P114" s="2">
        <v>1.46</v>
      </c>
      <c r="Q114" s="2">
        <v>83.92</v>
      </c>
      <c r="R114" s="2">
        <v>16.809999999999999</v>
      </c>
      <c r="S114" s="2">
        <v>1.01</v>
      </c>
      <c r="T114" s="2">
        <v>2.65</v>
      </c>
      <c r="U114" s="2">
        <v>7.67</v>
      </c>
      <c r="V114" s="2">
        <v>23.01</v>
      </c>
      <c r="W114" s="2">
        <v>13.9</v>
      </c>
      <c r="X114" s="2">
        <v>12.67</v>
      </c>
      <c r="Y114" s="2">
        <v>10.43</v>
      </c>
      <c r="Z114" s="2">
        <v>4.68</v>
      </c>
      <c r="AA114" s="2">
        <v>12.42</v>
      </c>
      <c r="AB114" s="2">
        <v>18.73</v>
      </c>
      <c r="AC114" s="2">
        <v>12.53</v>
      </c>
      <c r="AD114" s="2">
        <v>12.66</v>
      </c>
      <c r="AE114" s="2">
        <v>13.72</v>
      </c>
      <c r="AF114" s="2">
        <v>21.34</v>
      </c>
      <c r="AG114" s="2">
        <v>29.43</v>
      </c>
      <c r="AH114" s="2">
        <v>2.04</v>
      </c>
      <c r="AI114" s="2">
        <v>0.86</v>
      </c>
      <c r="AJ114" s="2">
        <v>0.31</v>
      </c>
      <c r="AK114" s="2">
        <v>14.44</v>
      </c>
      <c r="AL114" s="2">
        <v>31.58</v>
      </c>
      <c r="AM114" s="2">
        <v>29.79</v>
      </c>
      <c r="AN114" s="2">
        <v>26.29</v>
      </c>
      <c r="AO114" s="2">
        <v>2.29</v>
      </c>
      <c r="AP114" s="2">
        <v>39.5</v>
      </c>
      <c r="AQ114" s="2">
        <v>7.66</v>
      </c>
      <c r="AR114" s="2">
        <v>945.4</v>
      </c>
    </row>
    <row r="115" spans="1:44" x14ac:dyDescent="0.55000000000000004">
      <c r="A115" s="2" t="s">
        <v>114</v>
      </c>
      <c r="B115" s="2">
        <v>26.3</v>
      </c>
      <c r="C115" s="2">
        <v>6.39</v>
      </c>
      <c r="D115" s="2">
        <v>10.92</v>
      </c>
      <c r="E115" s="2">
        <v>13.46</v>
      </c>
      <c r="F115" s="2">
        <v>15.39</v>
      </c>
      <c r="G115" s="2">
        <v>13.71</v>
      </c>
      <c r="H115" s="2">
        <v>13.8</v>
      </c>
      <c r="I115" s="2">
        <v>88.75</v>
      </c>
      <c r="J115" s="2">
        <v>11.81</v>
      </c>
      <c r="K115" s="2">
        <v>51.08</v>
      </c>
      <c r="L115" s="2">
        <v>36.17</v>
      </c>
      <c r="M115" s="2">
        <v>31.95</v>
      </c>
      <c r="N115" s="2">
        <v>18.07</v>
      </c>
      <c r="O115" s="2">
        <v>6.68</v>
      </c>
      <c r="P115" s="2">
        <v>0.57999999999999996</v>
      </c>
      <c r="Q115" s="2">
        <v>92.05</v>
      </c>
      <c r="R115" s="2">
        <v>15.06</v>
      </c>
      <c r="S115" s="2">
        <v>5.94</v>
      </c>
      <c r="T115" s="2">
        <v>3.43</v>
      </c>
      <c r="U115" s="2">
        <v>9.2200000000000006</v>
      </c>
      <c r="V115" s="2">
        <v>25.09</v>
      </c>
      <c r="W115" s="2">
        <v>16.37</v>
      </c>
      <c r="X115" s="2">
        <v>14.9</v>
      </c>
      <c r="Y115" s="2">
        <v>6.74</v>
      </c>
      <c r="Z115" s="2">
        <v>3.83</v>
      </c>
      <c r="AA115" s="2">
        <v>13.25</v>
      </c>
      <c r="AB115" s="2">
        <v>24.28</v>
      </c>
      <c r="AC115" s="2">
        <v>9.81</v>
      </c>
      <c r="AD115" s="2">
        <v>10.45</v>
      </c>
      <c r="AE115" s="2">
        <v>15.45</v>
      </c>
      <c r="AF115" s="2">
        <v>23.25</v>
      </c>
      <c r="AG115" s="2">
        <v>32.630000000000003</v>
      </c>
      <c r="AH115" s="2">
        <v>1.1000000000000001</v>
      </c>
      <c r="AI115" s="2">
        <v>0.81</v>
      </c>
      <c r="AJ115" s="2">
        <v>0.09</v>
      </c>
      <c r="AK115" s="2">
        <v>9.14</v>
      </c>
      <c r="AL115" s="2">
        <v>32.979999999999997</v>
      </c>
      <c r="AM115" s="2">
        <v>46.42</v>
      </c>
      <c r="AN115" s="2">
        <v>34.67</v>
      </c>
      <c r="AO115" s="2">
        <v>0.72</v>
      </c>
      <c r="AP115" s="2">
        <v>16.989999999999998</v>
      </c>
      <c r="AQ115" s="2">
        <v>6.66</v>
      </c>
      <c r="AR115" s="2">
        <v>1426</v>
      </c>
    </row>
    <row r="116" spans="1:44" x14ac:dyDescent="0.55000000000000004">
      <c r="A116" s="2" t="s">
        <v>115</v>
      </c>
      <c r="B116" s="2">
        <v>23.6</v>
      </c>
      <c r="C116" s="2">
        <v>9.5399999999999991</v>
      </c>
      <c r="D116" s="2">
        <v>18.27</v>
      </c>
      <c r="E116" s="2">
        <v>14.1</v>
      </c>
      <c r="F116" s="2">
        <v>12.06</v>
      </c>
      <c r="G116" s="2">
        <v>9.8800000000000008</v>
      </c>
      <c r="H116" s="2">
        <v>12.6</v>
      </c>
      <c r="I116" s="2">
        <v>61.91</v>
      </c>
      <c r="J116" s="2">
        <v>15.18</v>
      </c>
      <c r="K116" s="2">
        <v>46.14</v>
      </c>
      <c r="L116" s="2">
        <v>36.1</v>
      </c>
      <c r="M116" s="2">
        <v>22.03</v>
      </c>
      <c r="N116" s="2">
        <v>22.24</v>
      </c>
      <c r="O116" s="2">
        <v>11.46</v>
      </c>
      <c r="P116" s="2">
        <v>1.18</v>
      </c>
      <c r="Q116" s="2">
        <v>88.03</v>
      </c>
      <c r="R116" s="2">
        <v>16.87</v>
      </c>
      <c r="S116" s="2">
        <v>1.83</v>
      </c>
      <c r="T116" s="2">
        <v>3.2</v>
      </c>
      <c r="U116" s="2">
        <v>10.48</v>
      </c>
      <c r="V116" s="2">
        <v>26.18</v>
      </c>
      <c r="W116" s="2">
        <v>12.04</v>
      </c>
      <c r="X116" s="2">
        <v>13.55</v>
      </c>
      <c r="Y116" s="2">
        <v>9.43</v>
      </c>
      <c r="Z116" s="2">
        <v>5.21</v>
      </c>
      <c r="AA116" s="2">
        <v>11.13</v>
      </c>
      <c r="AB116" s="2">
        <v>28.45</v>
      </c>
      <c r="AC116" s="2">
        <v>9.11</v>
      </c>
      <c r="AD116" s="2">
        <v>10.17</v>
      </c>
      <c r="AE116" s="2">
        <v>11.26</v>
      </c>
      <c r="AF116" s="2">
        <v>18.52</v>
      </c>
      <c r="AG116" s="2">
        <v>26.23</v>
      </c>
      <c r="AH116" s="2">
        <v>4.2699999999999996</v>
      </c>
      <c r="AI116" s="2">
        <v>4.26</v>
      </c>
      <c r="AJ116" s="2">
        <v>0.06</v>
      </c>
      <c r="AK116" s="2">
        <v>13.91</v>
      </c>
      <c r="AL116" s="2">
        <v>32.75</v>
      </c>
      <c r="AM116" s="2">
        <v>32.56</v>
      </c>
      <c r="AN116" s="2">
        <v>30.14</v>
      </c>
      <c r="AO116" s="2">
        <v>2.87</v>
      </c>
      <c r="AP116" s="2">
        <v>33.700000000000003</v>
      </c>
      <c r="AQ116" s="2">
        <v>8.59</v>
      </c>
      <c r="AR116" s="2">
        <v>1153</v>
      </c>
    </row>
    <row r="117" spans="1:44" x14ac:dyDescent="0.55000000000000004">
      <c r="A117" s="2" t="s">
        <v>116</v>
      </c>
      <c r="B117" s="2">
        <v>25.7</v>
      </c>
      <c r="C117" s="2">
        <v>5.78</v>
      </c>
      <c r="D117" s="2">
        <v>10.97</v>
      </c>
      <c r="E117" s="2">
        <v>11.14</v>
      </c>
      <c r="F117" s="2">
        <v>12.74</v>
      </c>
      <c r="G117" s="2">
        <v>13.6</v>
      </c>
      <c r="H117" s="2">
        <v>20</v>
      </c>
      <c r="I117" s="2">
        <v>95.64</v>
      </c>
      <c r="J117" s="2">
        <v>18.12</v>
      </c>
      <c r="K117" s="2">
        <v>37.01</v>
      </c>
      <c r="L117" s="2">
        <v>43.82</v>
      </c>
      <c r="M117" s="2">
        <v>29.59</v>
      </c>
      <c r="N117" s="2">
        <v>9.39</v>
      </c>
      <c r="O117" s="2">
        <v>3.86</v>
      </c>
      <c r="P117" s="2">
        <v>8.44</v>
      </c>
      <c r="Q117" s="2">
        <v>74.25</v>
      </c>
      <c r="R117" s="2">
        <v>16.61</v>
      </c>
      <c r="S117" s="2">
        <v>14.58</v>
      </c>
      <c r="T117" s="2">
        <v>1.36</v>
      </c>
      <c r="U117" s="2">
        <v>4.03</v>
      </c>
      <c r="V117" s="2">
        <v>24.74</v>
      </c>
      <c r="W117" s="2">
        <v>12.79</v>
      </c>
      <c r="X117" s="2">
        <v>10.83</v>
      </c>
      <c r="Y117" s="2">
        <v>14.83</v>
      </c>
      <c r="Z117" s="2">
        <v>7.07</v>
      </c>
      <c r="AA117" s="2">
        <v>15.35</v>
      </c>
      <c r="AB117" s="2">
        <v>16.079999999999998</v>
      </c>
      <c r="AC117" s="2">
        <v>9.32</v>
      </c>
      <c r="AD117" s="2">
        <v>11.09</v>
      </c>
      <c r="AE117" s="2">
        <v>13.4</v>
      </c>
      <c r="AF117" s="2">
        <v>22.61</v>
      </c>
      <c r="AG117" s="2">
        <v>43.87</v>
      </c>
      <c r="AH117" s="2">
        <v>0.53</v>
      </c>
      <c r="AI117" s="2">
        <v>0.45</v>
      </c>
      <c r="AJ117" s="2">
        <v>0.01</v>
      </c>
      <c r="AK117" s="2">
        <v>11.61</v>
      </c>
      <c r="AL117" s="2">
        <v>20.92</v>
      </c>
      <c r="AM117" s="2">
        <v>29.12</v>
      </c>
      <c r="AN117" s="2">
        <v>36.479999999999997</v>
      </c>
      <c r="AO117" s="2">
        <v>3.02</v>
      </c>
      <c r="AP117" s="2">
        <v>30.31</v>
      </c>
      <c r="AQ117" s="2">
        <v>7.14</v>
      </c>
      <c r="AR117" s="2">
        <v>799.7</v>
      </c>
    </row>
    <row r="118" spans="1:44" x14ac:dyDescent="0.55000000000000004">
      <c r="A118" s="2" t="s">
        <v>117</v>
      </c>
      <c r="B118" s="2">
        <v>22.8</v>
      </c>
      <c r="C118" s="2">
        <v>8.86</v>
      </c>
      <c r="D118" s="2">
        <v>15.36</v>
      </c>
      <c r="E118" s="2">
        <v>13.03</v>
      </c>
      <c r="F118" s="2">
        <v>12.79</v>
      </c>
      <c r="G118" s="2">
        <v>11.8</v>
      </c>
      <c r="H118" s="2">
        <v>15.4</v>
      </c>
      <c r="I118" s="2">
        <v>89.42</v>
      </c>
      <c r="J118" s="2">
        <v>18.809999999999999</v>
      </c>
      <c r="K118" s="2">
        <v>40.89</v>
      </c>
      <c r="L118" s="2">
        <v>37.47</v>
      </c>
      <c r="M118" s="2">
        <v>29.51</v>
      </c>
      <c r="N118" s="2">
        <v>17.05</v>
      </c>
      <c r="O118" s="2">
        <v>7.27</v>
      </c>
      <c r="P118" s="2">
        <v>3.42</v>
      </c>
      <c r="Q118" s="2">
        <v>82.03</v>
      </c>
      <c r="R118" s="2">
        <v>14.99</v>
      </c>
      <c r="S118" s="2">
        <v>3.17</v>
      </c>
      <c r="T118" s="2">
        <v>3.33</v>
      </c>
      <c r="U118" s="2">
        <v>7.94</v>
      </c>
      <c r="V118" s="2">
        <v>30.04</v>
      </c>
      <c r="W118" s="2">
        <v>12.79</v>
      </c>
      <c r="X118" s="2">
        <v>13.01</v>
      </c>
      <c r="Y118" s="2">
        <v>8.58</v>
      </c>
      <c r="Z118" s="2">
        <v>5.12</v>
      </c>
      <c r="AA118" s="2">
        <v>9.9499999999999993</v>
      </c>
      <c r="AB118" s="2">
        <v>27.31</v>
      </c>
      <c r="AC118" s="2">
        <v>9.39</v>
      </c>
      <c r="AD118" s="2">
        <v>12.46</v>
      </c>
      <c r="AE118" s="2">
        <v>12.77</v>
      </c>
      <c r="AF118" s="2">
        <v>22.17</v>
      </c>
      <c r="AG118" s="2">
        <v>32.19</v>
      </c>
      <c r="AH118" s="2">
        <v>1.22</v>
      </c>
      <c r="AI118" s="2">
        <v>1.22</v>
      </c>
      <c r="AJ118" s="2">
        <v>0.04</v>
      </c>
      <c r="AK118" s="2">
        <v>9.99</v>
      </c>
      <c r="AL118" s="2">
        <v>33.17</v>
      </c>
      <c r="AM118" s="2">
        <v>32.76</v>
      </c>
      <c r="AN118" s="2">
        <v>30.2</v>
      </c>
      <c r="AO118" s="2">
        <v>5.16</v>
      </c>
      <c r="AP118" s="2">
        <v>34.19</v>
      </c>
      <c r="AQ118" s="2">
        <v>7.5</v>
      </c>
      <c r="AR118" s="2">
        <v>1008</v>
      </c>
    </row>
    <row r="119" spans="1:44" x14ac:dyDescent="0.55000000000000004">
      <c r="A119" s="2" t="s">
        <v>118</v>
      </c>
      <c r="B119" s="2">
        <v>25</v>
      </c>
      <c r="C119" s="2">
        <v>5.31</v>
      </c>
      <c r="D119" s="2">
        <v>10.87</v>
      </c>
      <c r="E119" s="2">
        <v>11.2</v>
      </c>
      <c r="F119" s="2">
        <v>13.43</v>
      </c>
      <c r="G119" s="2">
        <v>13.71</v>
      </c>
      <c r="H119" s="2">
        <v>20.399999999999999</v>
      </c>
      <c r="I119" s="2">
        <v>90.7</v>
      </c>
      <c r="J119" s="2">
        <v>16.72</v>
      </c>
      <c r="K119" s="2">
        <v>39.79</v>
      </c>
      <c r="L119" s="2">
        <v>47.25</v>
      </c>
      <c r="M119" s="2">
        <v>29.24</v>
      </c>
      <c r="N119" s="2">
        <v>7.65</v>
      </c>
      <c r="O119" s="2">
        <v>2.79</v>
      </c>
      <c r="P119" s="2">
        <v>2.6</v>
      </c>
      <c r="Q119" s="2">
        <v>76.64</v>
      </c>
      <c r="R119" s="2">
        <v>16.829999999999998</v>
      </c>
      <c r="S119" s="2">
        <v>11.93</v>
      </c>
      <c r="T119" s="2">
        <v>1.1100000000000001</v>
      </c>
      <c r="U119" s="2">
        <v>3.81</v>
      </c>
      <c r="V119" s="2">
        <v>21.81</v>
      </c>
      <c r="W119" s="2">
        <v>19.690000000000001</v>
      </c>
      <c r="X119" s="2">
        <v>10.39</v>
      </c>
      <c r="Y119" s="2">
        <v>15.6</v>
      </c>
      <c r="Z119" s="2">
        <v>7.4</v>
      </c>
      <c r="AA119" s="2">
        <v>15.14</v>
      </c>
      <c r="AB119" s="2">
        <v>14.16</v>
      </c>
      <c r="AC119" s="2">
        <v>9.85</v>
      </c>
      <c r="AD119" s="2">
        <v>11.23</v>
      </c>
      <c r="AE119" s="2">
        <v>14.34</v>
      </c>
      <c r="AF119" s="2">
        <v>25.38</v>
      </c>
      <c r="AG119" s="2">
        <v>31.01</v>
      </c>
      <c r="AH119" s="2">
        <v>0.6</v>
      </c>
      <c r="AI119" s="2">
        <v>2.58</v>
      </c>
      <c r="AJ119" s="2">
        <v>0.01</v>
      </c>
      <c r="AK119" s="2">
        <v>12.33</v>
      </c>
      <c r="AL119" s="2">
        <v>28.09</v>
      </c>
      <c r="AM119" s="2">
        <v>33.76</v>
      </c>
      <c r="AN119" s="2">
        <v>36.33</v>
      </c>
      <c r="AO119" s="2">
        <v>3.3</v>
      </c>
      <c r="AP119" s="2">
        <v>25.57</v>
      </c>
      <c r="AQ119" s="2">
        <v>6.06</v>
      </c>
      <c r="AR119" s="2">
        <v>807.7</v>
      </c>
    </row>
    <row r="120" spans="1:44" x14ac:dyDescent="0.55000000000000004">
      <c r="A120" s="2" t="s">
        <v>119</v>
      </c>
      <c r="B120" s="2">
        <v>21.8</v>
      </c>
      <c r="C120" s="2">
        <v>5.52</v>
      </c>
      <c r="D120" s="2">
        <v>18.059999999999999</v>
      </c>
      <c r="E120" s="2">
        <v>16.79</v>
      </c>
      <c r="F120" s="2">
        <v>13.11</v>
      </c>
      <c r="G120" s="2">
        <v>10.39</v>
      </c>
      <c r="H120" s="2">
        <v>14.4</v>
      </c>
      <c r="I120" s="2">
        <v>69.709999999999994</v>
      </c>
      <c r="J120" s="2">
        <v>10.74</v>
      </c>
      <c r="K120" s="2">
        <v>45.24</v>
      </c>
      <c r="L120" s="2">
        <v>24.27</v>
      </c>
      <c r="M120" s="2">
        <v>17.38</v>
      </c>
      <c r="N120" s="2">
        <v>32.119999999999997</v>
      </c>
      <c r="O120" s="2">
        <v>17.57</v>
      </c>
      <c r="P120" s="2">
        <v>0.25</v>
      </c>
      <c r="Q120" s="2">
        <v>91.46</v>
      </c>
      <c r="R120" s="2">
        <v>12.85</v>
      </c>
      <c r="S120" s="2">
        <v>0.67</v>
      </c>
      <c r="T120" s="2">
        <v>11.39</v>
      </c>
      <c r="U120" s="2">
        <v>23.72</v>
      </c>
      <c r="V120" s="2">
        <v>20.94</v>
      </c>
      <c r="W120" s="2">
        <v>7.46</v>
      </c>
      <c r="X120" s="2">
        <v>12.6</v>
      </c>
      <c r="Y120" s="2">
        <v>2.71</v>
      </c>
      <c r="Z120" s="2">
        <v>1.1100000000000001</v>
      </c>
      <c r="AA120" s="2">
        <v>20.239999999999998</v>
      </c>
      <c r="AB120" s="2">
        <v>41.61</v>
      </c>
      <c r="AC120" s="2">
        <v>7.46</v>
      </c>
      <c r="AD120" s="2">
        <v>6.81</v>
      </c>
      <c r="AE120" s="2">
        <v>5.63</v>
      </c>
      <c r="AF120" s="2">
        <v>24.27</v>
      </c>
      <c r="AG120" s="2">
        <v>22.9</v>
      </c>
      <c r="AH120" s="2">
        <v>3.12</v>
      </c>
      <c r="AI120" s="2">
        <v>0.98</v>
      </c>
      <c r="AJ120" s="2">
        <v>1.07</v>
      </c>
      <c r="AK120" s="2">
        <v>13.25</v>
      </c>
      <c r="AL120" s="2">
        <v>34.409999999999997</v>
      </c>
      <c r="AM120" s="2">
        <v>28.43</v>
      </c>
      <c r="AN120" s="2">
        <v>30.75</v>
      </c>
      <c r="AO120" s="2">
        <v>1.7</v>
      </c>
      <c r="AP120" s="2">
        <v>38.159999999999997</v>
      </c>
      <c r="AQ120" s="2">
        <v>4.37</v>
      </c>
      <c r="AR120" s="2">
        <v>1768.7</v>
      </c>
    </row>
    <row r="121" spans="1:44" x14ac:dyDescent="0.55000000000000004">
      <c r="A121" s="2" t="s">
        <v>120</v>
      </c>
      <c r="B121" s="2">
        <v>25.4</v>
      </c>
      <c r="C121" s="2">
        <v>4.96</v>
      </c>
      <c r="D121" s="2">
        <v>12.19</v>
      </c>
      <c r="E121" s="2">
        <v>12.3</v>
      </c>
      <c r="F121" s="2">
        <v>14.37</v>
      </c>
      <c r="G121" s="2">
        <v>13.92</v>
      </c>
      <c r="H121" s="2">
        <v>16.8</v>
      </c>
      <c r="I121" s="2">
        <v>92.06</v>
      </c>
      <c r="J121" s="2">
        <v>13.83</v>
      </c>
      <c r="K121" s="2">
        <v>40.130000000000003</v>
      </c>
      <c r="L121" s="2">
        <v>45.57</v>
      </c>
      <c r="M121" s="2">
        <v>29.41</v>
      </c>
      <c r="N121" s="2">
        <v>8.24</v>
      </c>
      <c r="O121" s="2">
        <v>2.5099999999999998</v>
      </c>
      <c r="P121" s="2">
        <v>5.8</v>
      </c>
      <c r="Q121" s="2">
        <v>77.48</v>
      </c>
      <c r="R121" s="2">
        <v>15.68</v>
      </c>
      <c r="S121" s="2">
        <v>24.72</v>
      </c>
      <c r="T121" s="2">
        <v>0.93</v>
      </c>
      <c r="U121" s="2">
        <v>3.03</v>
      </c>
      <c r="V121" s="2">
        <v>19.34</v>
      </c>
      <c r="W121" s="2">
        <v>11.64</v>
      </c>
      <c r="X121" s="2">
        <v>10.050000000000001</v>
      </c>
      <c r="Y121" s="2">
        <v>12.79</v>
      </c>
      <c r="Z121" s="2">
        <v>11.49</v>
      </c>
      <c r="AA121" s="2">
        <v>16.940000000000001</v>
      </c>
      <c r="AB121" s="2">
        <v>12.71</v>
      </c>
      <c r="AC121" s="2">
        <v>7.64</v>
      </c>
      <c r="AD121" s="2">
        <v>10.06</v>
      </c>
      <c r="AE121" s="2">
        <v>16.47</v>
      </c>
      <c r="AF121" s="2">
        <v>16.36</v>
      </c>
      <c r="AG121" s="2">
        <v>33.86</v>
      </c>
      <c r="AH121" s="2">
        <v>0.71</v>
      </c>
      <c r="AI121" s="2">
        <v>0.51</v>
      </c>
      <c r="AJ121" s="2">
        <v>0.01</v>
      </c>
      <c r="AK121" s="2">
        <v>14.43</v>
      </c>
      <c r="AL121" s="2">
        <v>34.119999999999997</v>
      </c>
      <c r="AM121" s="2">
        <v>30.93</v>
      </c>
      <c r="AN121" s="2">
        <v>34.26</v>
      </c>
      <c r="AO121" s="2">
        <v>5.4</v>
      </c>
      <c r="AP121" s="2">
        <v>30.74</v>
      </c>
      <c r="AQ121" s="2">
        <v>6.01</v>
      </c>
      <c r="AR121" s="2">
        <v>957.8</v>
      </c>
    </row>
    <row r="122" spans="1:44" x14ac:dyDescent="0.55000000000000004">
      <c r="A122" s="2" t="s">
        <v>121</v>
      </c>
      <c r="B122" s="2">
        <v>29.7</v>
      </c>
      <c r="C122" s="2">
        <v>7.02</v>
      </c>
      <c r="D122" s="2">
        <v>15.23</v>
      </c>
      <c r="E122" s="2">
        <v>14.68</v>
      </c>
      <c r="F122" s="2">
        <v>13.25</v>
      </c>
      <c r="G122" s="2">
        <v>9.83</v>
      </c>
      <c r="H122" s="2">
        <v>10.199999999999999</v>
      </c>
      <c r="I122" s="2">
        <v>69.87</v>
      </c>
      <c r="J122" s="2">
        <v>19.04</v>
      </c>
      <c r="K122" s="2">
        <v>49.57</v>
      </c>
      <c r="L122" s="2">
        <v>42.08</v>
      </c>
      <c r="M122" s="2">
        <v>27.82</v>
      </c>
      <c r="N122" s="2">
        <v>13.37</v>
      </c>
      <c r="O122" s="2">
        <v>5.73</v>
      </c>
      <c r="P122" s="2">
        <v>3.04</v>
      </c>
      <c r="Q122" s="2">
        <v>87</v>
      </c>
      <c r="R122" s="2">
        <v>19.73</v>
      </c>
      <c r="S122" s="2">
        <v>1.99</v>
      </c>
      <c r="T122" s="2">
        <v>2.83</v>
      </c>
      <c r="U122" s="2">
        <v>7.07</v>
      </c>
      <c r="V122" s="2">
        <v>22.26</v>
      </c>
      <c r="W122" s="2">
        <v>17.14</v>
      </c>
      <c r="X122" s="2">
        <v>14.22</v>
      </c>
      <c r="Y122" s="2">
        <v>11.87</v>
      </c>
      <c r="Z122" s="2">
        <v>9.36</v>
      </c>
      <c r="AA122" s="2">
        <v>9.82</v>
      </c>
      <c r="AB122" s="2">
        <v>18.739999999999998</v>
      </c>
      <c r="AC122" s="2">
        <v>9.06</v>
      </c>
      <c r="AD122" s="2">
        <v>12.08</v>
      </c>
      <c r="AE122" s="2">
        <v>12.85</v>
      </c>
      <c r="AF122" s="2">
        <v>20.309999999999999</v>
      </c>
      <c r="AG122" s="2">
        <v>30.17</v>
      </c>
      <c r="AH122" s="2">
        <v>5.08</v>
      </c>
      <c r="AI122" s="2">
        <v>2.65</v>
      </c>
      <c r="AJ122" s="2">
        <v>7.0000000000000007E-2</v>
      </c>
      <c r="AK122" s="2">
        <v>14.74</v>
      </c>
      <c r="AL122" s="2">
        <v>26.98</v>
      </c>
      <c r="AM122" s="2">
        <v>39.409999999999997</v>
      </c>
      <c r="AN122" s="2">
        <v>21.91</v>
      </c>
      <c r="AO122" s="2">
        <v>4.84</v>
      </c>
      <c r="AP122" s="2">
        <v>35.92</v>
      </c>
      <c r="AQ122" s="2">
        <v>9.31</v>
      </c>
      <c r="AR122" s="2">
        <v>1107.3</v>
      </c>
    </row>
    <row r="123" spans="1:44" x14ac:dyDescent="0.55000000000000004">
      <c r="A123" s="2" t="s">
        <v>122</v>
      </c>
      <c r="B123" s="2">
        <v>23.9</v>
      </c>
      <c r="C123" s="2">
        <v>4.58</v>
      </c>
      <c r="D123" s="2">
        <v>9.0299999999999994</v>
      </c>
      <c r="E123" s="2">
        <v>10.93</v>
      </c>
      <c r="F123" s="2">
        <v>13.68</v>
      </c>
      <c r="G123" s="2">
        <v>15.99</v>
      </c>
      <c r="H123" s="2">
        <v>22</v>
      </c>
      <c r="I123" s="2">
        <v>95.95</v>
      </c>
      <c r="J123" s="2">
        <v>19.57</v>
      </c>
      <c r="K123" s="2">
        <v>35.119999999999997</v>
      </c>
      <c r="L123" s="2">
        <v>42.75</v>
      </c>
      <c r="M123" s="2">
        <v>31.76</v>
      </c>
      <c r="N123" s="2">
        <v>9.83</v>
      </c>
      <c r="O123" s="2">
        <v>3.25</v>
      </c>
      <c r="P123" s="2">
        <v>5.56</v>
      </c>
      <c r="Q123" s="2">
        <v>76.64</v>
      </c>
      <c r="R123" s="2">
        <v>16.64</v>
      </c>
      <c r="S123" s="2">
        <v>8.43</v>
      </c>
      <c r="T123" s="2">
        <v>1.21</v>
      </c>
      <c r="U123" s="2">
        <v>4.3099999999999996</v>
      </c>
      <c r="V123" s="2">
        <v>26.58</v>
      </c>
      <c r="W123" s="2">
        <v>14.98</v>
      </c>
      <c r="X123" s="2">
        <v>12.05</v>
      </c>
      <c r="Y123" s="2">
        <v>14.36</v>
      </c>
      <c r="Z123" s="2">
        <v>6.71</v>
      </c>
      <c r="AA123" s="2">
        <v>12.21</v>
      </c>
      <c r="AB123" s="2">
        <v>16.75</v>
      </c>
      <c r="AC123" s="2">
        <v>10.050000000000001</v>
      </c>
      <c r="AD123" s="2">
        <v>13.02</v>
      </c>
      <c r="AE123" s="2">
        <v>13.68</v>
      </c>
      <c r="AF123" s="2">
        <v>20.61</v>
      </c>
      <c r="AG123" s="2">
        <v>36.71</v>
      </c>
      <c r="AH123" s="2">
        <v>0.9</v>
      </c>
      <c r="AI123" s="2">
        <v>0.14000000000000001</v>
      </c>
      <c r="AJ123" s="2">
        <v>0.02</v>
      </c>
      <c r="AK123" s="2">
        <v>12.66</v>
      </c>
      <c r="AL123" s="2">
        <v>28.96</v>
      </c>
      <c r="AM123" s="2">
        <v>30.08</v>
      </c>
      <c r="AN123" s="2">
        <v>40.25</v>
      </c>
      <c r="AO123" s="2">
        <v>2</v>
      </c>
      <c r="AP123" s="2">
        <v>25.75</v>
      </c>
      <c r="AQ123" s="2">
        <v>8.1999999999999993</v>
      </c>
      <c r="AR123" s="2">
        <v>725</v>
      </c>
    </row>
    <row r="124" spans="1:44" x14ac:dyDescent="0.55000000000000004">
      <c r="A124" s="2" t="s">
        <v>123</v>
      </c>
      <c r="B124" s="2">
        <v>26</v>
      </c>
      <c r="C124" s="2">
        <v>5.52</v>
      </c>
      <c r="D124" s="2">
        <v>12.19</v>
      </c>
      <c r="E124" s="2">
        <v>11.25</v>
      </c>
      <c r="F124" s="2">
        <v>13.14</v>
      </c>
      <c r="G124" s="2">
        <v>13.26</v>
      </c>
      <c r="H124" s="2">
        <v>18.399999999999999</v>
      </c>
      <c r="I124" s="2">
        <v>96.4</v>
      </c>
      <c r="J124" s="2">
        <v>19.95</v>
      </c>
      <c r="K124" s="2">
        <v>37.65</v>
      </c>
      <c r="L124" s="2">
        <v>46.69</v>
      </c>
      <c r="M124" s="2">
        <v>27.72</v>
      </c>
      <c r="N124" s="2">
        <v>8.24</v>
      </c>
      <c r="O124" s="2">
        <v>2.4300000000000002</v>
      </c>
      <c r="P124" s="2">
        <v>15.91</v>
      </c>
      <c r="Q124" s="2">
        <v>70.06</v>
      </c>
      <c r="R124" s="2">
        <v>15.27</v>
      </c>
      <c r="S124" s="2">
        <v>19.899999999999999</v>
      </c>
      <c r="T124" s="2">
        <v>1.08</v>
      </c>
      <c r="U124" s="2">
        <v>3.45</v>
      </c>
      <c r="V124" s="2">
        <v>23.18</v>
      </c>
      <c r="W124" s="2">
        <v>9.5299999999999994</v>
      </c>
      <c r="X124" s="2">
        <v>10.95</v>
      </c>
      <c r="Y124" s="2">
        <v>12.5</v>
      </c>
      <c r="Z124" s="2">
        <v>9.17</v>
      </c>
      <c r="AA124" s="2">
        <v>16.850000000000001</v>
      </c>
      <c r="AB124" s="2">
        <v>14.51</v>
      </c>
      <c r="AC124" s="2">
        <v>8.42</v>
      </c>
      <c r="AD124" s="2">
        <v>12.06</v>
      </c>
      <c r="AE124" s="2">
        <v>13.37</v>
      </c>
      <c r="AF124" s="2">
        <v>27.12</v>
      </c>
      <c r="AG124" s="2">
        <v>39.770000000000003</v>
      </c>
      <c r="AH124" s="2">
        <v>0.39</v>
      </c>
      <c r="AI124" s="2">
        <v>0.27</v>
      </c>
      <c r="AJ124" s="2">
        <v>0.01</v>
      </c>
      <c r="AK124" s="2">
        <v>12.57</v>
      </c>
      <c r="AL124" s="2">
        <v>19.87</v>
      </c>
      <c r="AM124" s="2">
        <v>28.06</v>
      </c>
      <c r="AN124" s="2">
        <v>35.4</v>
      </c>
      <c r="AO124" s="2">
        <v>4.18</v>
      </c>
      <c r="AP124" s="2">
        <v>31.44</v>
      </c>
      <c r="AQ124" s="2">
        <v>7.3</v>
      </c>
      <c r="AR124" s="2">
        <v>835.7</v>
      </c>
    </row>
    <row r="125" spans="1:44" x14ac:dyDescent="0.55000000000000004">
      <c r="A125" s="2" t="s">
        <v>124</v>
      </c>
      <c r="B125" s="2">
        <v>24.2</v>
      </c>
      <c r="C125" s="2">
        <v>6.81</v>
      </c>
      <c r="D125" s="2">
        <v>22.13</v>
      </c>
      <c r="E125" s="2">
        <v>15.77</v>
      </c>
      <c r="F125" s="2">
        <v>11.06</v>
      </c>
      <c r="G125" s="2">
        <v>9.19</v>
      </c>
      <c r="H125" s="2">
        <v>10.7</v>
      </c>
      <c r="I125" s="2">
        <v>36.29</v>
      </c>
      <c r="J125" s="2">
        <v>14.32</v>
      </c>
      <c r="K125" s="2">
        <v>52.69</v>
      </c>
      <c r="L125" s="2">
        <v>35.79</v>
      </c>
      <c r="M125" s="2">
        <v>20.04</v>
      </c>
      <c r="N125" s="2">
        <v>21.75</v>
      </c>
      <c r="O125" s="2">
        <v>12.44</v>
      </c>
      <c r="P125" s="2">
        <v>0.65</v>
      </c>
      <c r="Q125" s="2">
        <v>85.02</v>
      </c>
      <c r="R125" s="2">
        <v>18.760000000000002</v>
      </c>
      <c r="S125" s="2">
        <v>0.75</v>
      </c>
      <c r="T125" s="2">
        <v>6.63</v>
      </c>
      <c r="U125" s="2">
        <v>13.02</v>
      </c>
      <c r="V125" s="2">
        <v>20.52</v>
      </c>
      <c r="W125" s="2">
        <v>13.72</v>
      </c>
      <c r="X125" s="2">
        <v>14.78</v>
      </c>
      <c r="Y125" s="2">
        <v>8.98</v>
      </c>
      <c r="Z125" s="2">
        <v>6.58</v>
      </c>
      <c r="AA125" s="2">
        <v>10.45</v>
      </c>
      <c r="AB125" s="2">
        <v>27.83</v>
      </c>
      <c r="AC125" s="2">
        <v>8.65</v>
      </c>
      <c r="AD125" s="2">
        <v>9.19</v>
      </c>
      <c r="AE125" s="2">
        <v>11.4</v>
      </c>
      <c r="AF125" s="2">
        <v>21.12</v>
      </c>
      <c r="AG125" s="2">
        <v>18.79</v>
      </c>
      <c r="AH125" s="2">
        <v>3.43</v>
      </c>
      <c r="AI125" s="2">
        <v>8.89</v>
      </c>
      <c r="AJ125" s="2">
        <v>0.04</v>
      </c>
      <c r="AK125" s="2">
        <v>29.13</v>
      </c>
      <c r="AL125" s="2">
        <v>18.600000000000001</v>
      </c>
      <c r="AM125" s="2">
        <v>27.61</v>
      </c>
      <c r="AN125" s="2">
        <v>21.56</v>
      </c>
      <c r="AO125" s="2">
        <v>6.6</v>
      </c>
      <c r="AP125" s="2">
        <v>46.96</v>
      </c>
      <c r="AQ125" s="2">
        <v>8.49</v>
      </c>
      <c r="AR125" s="2">
        <v>1107.8</v>
      </c>
    </row>
    <row r="126" spans="1:44" x14ac:dyDescent="0.55000000000000004">
      <c r="A126" s="2" t="s">
        <v>125</v>
      </c>
      <c r="B126" s="2">
        <v>26</v>
      </c>
      <c r="C126" s="2">
        <v>5.87</v>
      </c>
      <c r="D126" s="2">
        <v>12.19</v>
      </c>
      <c r="E126" s="2">
        <v>12.18</v>
      </c>
      <c r="F126" s="2">
        <v>12.77</v>
      </c>
      <c r="G126" s="2">
        <v>12.5</v>
      </c>
      <c r="H126" s="2">
        <v>18.5</v>
      </c>
      <c r="I126" s="2">
        <v>96.09</v>
      </c>
      <c r="J126" s="2">
        <v>18.88</v>
      </c>
      <c r="K126" s="2">
        <v>40.909999999999997</v>
      </c>
      <c r="L126" s="2">
        <v>43.75</v>
      </c>
      <c r="M126" s="2">
        <v>35.49</v>
      </c>
      <c r="N126" s="2">
        <v>7.82</v>
      </c>
      <c r="O126" s="2">
        <v>2.69</v>
      </c>
      <c r="P126" s="2">
        <v>5.47</v>
      </c>
      <c r="Q126" s="2">
        <v>80.72</v>
      </c>
      <c r="R126" s="2">
        <v>18.079999999999998</v>
      </c>
      <c r="S126" s="2">
        <v>6.68</v>
      </c>
      <c r="T126" s="2">
        <v>1.9</v>
      </c>
      <c r="U126" s="2">
        <v>4.7</v>
      </c>
      <c r="V126" s="2">
        <v>20.57</v>
      </c>
      <c r="W126" s="2">
        <v>16.95</v>
      </c>
      <c r="X126" s="2">
        <v>12.69</v>
      </c>
      <c r="Y126" s="2">
        <v>12.47</v>
      </c>
      <c r="Z126" s="2">
        <v>9.85</v>
      </c>
      <c r="AA126" s="2">
        <v>9.0500000000000007</v>
      </c>
      <c r="AB126" s="2">
        <v>14.02</v>
      </c>
      <c r="AC126" s="2">
        <v>10.4</v>
      </c>
      <c r="AD126" s="2">
        <v>12.24</v>
      </c>
      <c r="AE126" s="2">
        <v>17.39</v>
      </c>
      <c r="AF126" s="2">
        <v>23.51</v>
      </c>
      <c r="AG126" s="2">
        <v>40.53</v>
      </c>
      <c r="AH126" s="2">
        <v>0.61</v>
      </c>
      <c r="AI126" s="2">
        <v>0.23</v>
      </c>
      <c r="AJ126" s="2">
        <v>0.01</v>
      </c>
      <c r="AK126" s="2">
        <v>9.68</v>
      </c>
      <c r="AL126" s="2">
        <v>25.43</v>
      </c>
      <c r="AM126" s="2">
        <v>35.15</v>
      </c>
      <c r="AN126" s="2">
        <v>32.51</v>
      </c>
      <c r="AO126" s="2">
        <v>3.92</v>
      </c>
      <c r="AP126" s="2">
        <v>28.85</v>
      </c>
      <c r="AQ126" s="2">
        <v>8.35</v>
      </c>
      <c r="AR126" s="2">
        <v>925.3</v>
      </c>
    </row>
    <row r="127" spans="1:44" x14ac:dyDescent="0.55000000000000004">
      <c r="A127" s="2" t="s">
        <v>126</v>
      </c>
      <c r="B127" s="2">
        <v>30.4</v>
      </c>
      <c r="C127" s="2">
        <v>6.7</v>
      </c>
      <c r="D127" s="2">
        <v>15.85</v>
      </c>
      <c r="E127" s="2">
        <v>15.3</v>
      </c>
      <c r="F127" s="2">
        <v>13.63</v>
      </c>
      <c r="G127" s="2">
        <v>8.35</v>
      </c>
      <c r="H127" s="2">
        <v>9.6</v>
      </c>
      <c r="I127" s="2">
        <v>82.4</v>
      </c>
      <c r="J127" s="2">
        <v>14.87</v>
      </c>
      <c r="K127" s="2">
        <v>51.91</v>
      </c>
      <c r="L127" s="2">
        <v>40.450000000000003</v>
      </c>
      <c r="M127" s="2">
        <v>34.619999999999997</v>
      </c>
      <c r="N127" s="2">
        <v>11.83</v>
      </c>
      <c r="O127" s="2">
        <v>3.71</v>
      </c>
      <c r="P127" s="2">
        <v>1.23</v>
      </c>
      <c r="Q127" s="2">
        <v>90.46</v>
      </c>
      <c r="R127" s="2">
        <v>17.47</v>
      </c>
      <c r="S127" s="2">
        <v>7.18</v>
      </c>
      <c r="T127" s="2">
        <v>2.76</v>
      </c>
      <c r="U127" s="2">
        <v>6.09</v>
      </c>
      <c r="V127" s="2">
        <v>21.13</v>
      </c>
      <c r="W127" s="2">
        <v>18.829999999999998</v>
      </c>
      <c r="X127" s="2">
        <v>14.69</v>
      </c>
      <c r="Y127" s="2">
        <v>10.199999999999999</v>
      </c>
      <c r="Z127" s="2">
        <v>6.91</v>
      </c>
      <c r="AA127" s="2">
        <v>10.130000000000001</v>
      </c>
      <c r="AB127" s="2">
        <v>15.68</v>
      </c>
      <c r="AC127" s="2">
        <v>10.119999999999999</v>
      </c>
      <c r="AD127" s="2">
        <v>11.66</v>
      </c>
      <c r="AE127" s="2">
        <v>18.8</v>
      </c>
      <c r="AF127" s="2">
        <v>20.55</v>
      </c>
      <c r="AG127" s="2">
        <v>30.61</v>
      </c>
      <c r="AH127" s="2">
        <v>1.72</v>
      </c>
      <c r="AI127" s="2">
        <v>1.65</v>
      </c>
      <c r="AJ127" s="2">
        <v>0.06</v>
      </c>
      <c r="AK127" s="2">
        <v>12.31</v>
      </c>
      <c r="AL127" s="2">
        <v>33.1</v>
      </c>
      <c r="AM127" s="2">
        <v>57.68</v>
      </c>
      <c r="AN127" s="2">
        <v>17.579999999999998</v>
      </c>
      <c r="AO127" s="2">
        <v>1.52</v>
      </c>
      <c r="AP127" s="2">
        <v>21.9</v>
      </c>
      <c r="AQ127" s="2">
        <v>8.33</v>
      </c>
      <c r="AR127" s="2">
        <v>1261.9000000000001</v>
      </c>
    </row>
    <row r="128" spans="1:44" x14ac:dyDescent="0.55000000000000004">
      <c r="A128" s="2" t="s">
        <v>127</v>
      </c>
      <c r="B128" s="2">
        <v>18.2</v>
      </c>
      <c r="C128" s="2">
        <v>7.17</v>
      </c>
      <c r="D128" s="2">
        <v>22.79</v>
      </c>
      <c r="E128" s="2">
        <v>15.33</v>
      </c>
      <c r="F128" s="2">
        <v>12.36</v>
      </c>
      <c r="G128" s="2">
        <v>10.36</v>
      </c>
      <c r="H128" s="2">
        <v>13.8</v>
      </c>
      <c r="I128" s="2">
        <v>71.67</v>
      </c>
      <c r="J128" s="2">
        <v>12.9</v>
      </c>
      <c r="K128" s="2">
        <v>37.119999999999997</v>
      </c>
      <c r="L128" s="2">
        <v>31.54</v>
      </c>
      <c r="M128" s="2">
        <v>23.97</v>
      </c>
      <c r="N128" s="2">
        <v>23.22</v>
      </c>
      <c r="O128" s="2">
        <v>9.6999999999999993</v>
      </c>
      <c r="P128" s="2">
        <v>1.02</v>
      </c>
      <c r="Q128" s="2">
        <v>84.8</v>
      </c>
      <c r="R128" s="2">
        <v>13.86</v>
      </c>
      <c r="S128" s="2">
        <v>6.37</v>
      </c>
      <c r="T128" s="2">
        <v>3.38</v>
      </c>
      <c r="U128" s="2">
        <v>12.04</v>
      </c>
      <c r="V128" s="2">
        <v>23.07</v>
      </c>
      <c r="W128" s="2">
        <v>11.96</v>
      </c>
      <c r="X128" s="2">
        <v>13.14</v>
      </c>
      <c r="Y128" s="2">
        <v>7.39</v>
      </c>
      <c r="Z128" s="2">
        <v>4.0199999999999996</v>
      </c>
      <c r="AA128" s="2">
        <v>13.13</v>
      </c>
      <c r="AB128" s="2">
        <v>30.38</v>
      </c>
      <c r="AC128" s="2">
        <v>7.71</v>
      </c>
      <c r="AD128" s="2">
        <v>10.199999999999999</v>
      </c>
      <c r="AE128" s="2">
        <v>12.32</v>
      </c>
      <c r="AF128" s="2">
        <v>24.45</v>
      </c>
      <c r="AG128" s="2">
        <v>19.89</v>
      </c>
      <c r="AH128" s="2">
        <v>3.05</v>
      </c>
      <c r="AI128" s="2">
        <v>2.33</v>
      </c>
      <c r="AJ128" s="2">
        <v>1.37</v>
      </c>
      <c r="AK128" s="2">
        <v>15.47</v>
      </c>
      <c r="AL128" s="2">
        <v>33.44</v>
      </c>
      <c r="AM128" s="2">
        <v>32.28</v>
      </c>
      <c r="AN128" s="2">
        <v>25.66</v>
      </c>
      <c r="AO128" s="2">
        <v>3.35</v>
      </c>
      <c r="AP128" s="2">
        <v>38.6</v>
      </c>
      <c r="AQ128" s="2">
        <v>7.29</v>
      </c>
      <c r="AR128" s="2">
        <v>1187.5999999999999</v>
      </c>
    </row>
    <row r="129" spans="1:44" x14ac:dyDescent="0.55000000000000004">
      <c r="A129" s="2" t="s">
        <v>128</v>
      </c>
      <c r="B129" s="2">
        <v>26.3</v>
      </c>
      <c r="C129" s="2">
        <v>5.92</v>
      </c>
      <c r="D129" s="2">
        <v>13.19</v>
      </c>
      <c r="E129" s="2">
        <v>14.05</v>
      </c>
      <c r="F129" s="2">
        <v>13.1</v>
      </c>
      <c r="G129" s="2">
        <v>10.86</v>
      </c>
      <c r="H129" s="2">
        <v>16.600000000000001</v>
      </c>
      <c r="I129" s="2">
        <v>87.82</v>
      </c>
      <c r="J129" s="2">
        <v>18.649999999999999</v>
      </c>
      <c r="K129" s="2">
        <v>42.38</v>
      </c>
      <c r="L129" s="2">
        <v>41.77</v>
      </c>
      <c r="M129" s="2">
        <v>32.58</v>
      </c>
      <c r="N129" s="2">
        <v>11.78</v>
      </c>
      <c r="O129" s="2">
        <v>4.38</v>
      </c>
      <c r="P129" s="2">
        <v>2.81</v>
      </c>
      <c r="Q129" s="2">
        <v>85.52</v>
      </c>
      <c r="R129" s="2">
        <v>20.239999999999998</v>
      </c>
      <c r="S129" s="2">
        <v>2.2200000000000002</v>
      </c>
      <c r="T129" s="2">
        <v>2.69</v>
      </c>
      <c r="U129" s="2">
        <v>6.5</v>
      </c>
      <c r="V129" s="2">
        <v>24.05</v>
      </c>
      <c r="W129" s="2">
        <v>16.39</v>
      </c>
      <c r="X129" s="2">
        <v>15.33</v>
      </c>
      <c r="Y129" s="2">
        <v>10.86</v>
      </c>
      <c r="Z129" s="2">
        <v>6.8</v>
      </c>
      <c r="AA129" s="2">
        <v>10.27</v>
      </c>
      <c r="AB129" s="2">
        <v>17.809999999999999</v>
      </c>
      <c r="AC129" s="2">
        <v>10.119999999999999</v>
      </c>
      <c r="AD129" s="2">
        <v>12.38</v>
      </c>
      <c r="AE129" s="2">
        <v>14.32</v>
      </c>
      <c r="AF129" s="2">
        <v>22.31</v>
      </c>
      <c r="AG129" s="2">
        <v>34.299999999999997</v>
      </c>
      <c r="AH129" s="2">
        <v>1.1000000000000001</v>
      </c>
      <c r="AI129" s="2">
        <v>0.52</v>
      </c>
      <c r="AJ129" s="2">
        <v>0.03</v>
      </c>
      <c r="AK129" s="2">
        <v>12.29</v>
      </c>
      <c r="AL129" s="2">
        <v>29.45</v>
      </c>
      <c r="AM129" s="2">
        <v>35.04</v>
      </c>
      <c r="AN129" s="2">
        <v>25.34</v>
      </c>
      <c r="AO129" s="2">
        <v>3.41</v>
      </c>
      <c r="AP129" s="2">
        <v>36.32</v>
      </c>
      <c r="AQ129" s="2">
        <v>8.16</v>
      </c>
      <c r="AR129" s="2">
        <v>1030.4000000000001</v>
      </c>
    </row>
    <row r="130" spans="1:44" x14ac:dyDescent="0.55000000000000004">
      <c r="A130" s="2" t="s">
        <v>129</v>
      </c>
      <c r="B130" s="2">
        <v>30.2</v>
      </c>
      <c r="C130" s="2">
        <v>7.16</v>
      </c>
      <c r="D130" s="2">
        <v>15.81</v>
      </c>
      <c r="E130" s="2">
        <v>14.09</v>
      </c>
      <c r="F130" s="2">
        <v>12.13</v>
      </c>
      <c r="G130" s="2">
        <v>10.24</v>
      </c>
      <c r="H130" s="2">
        <v>10.3</v>
      </c>
      <c r="I130" s="2">
        <v>69.25</v>
      </c>
      <c r="J130" s="2">
        <v>20.6</v>
      </c>
      <c r="K130" s="2">
        <v>48.03</v>
      </c>
      <c r="L130" s="2">
        <v>45.5</v>
      </c>
      <c r="M130" s="2">
        <v>28.96</v>
      </c>
      <c r="N130" s="2">
        <v>11.51</v>
      </c>
      <c r="O130" s="2">
        <v>4.8</v>
      </c>
      <c r="P130" s="2">
        <v>2.8</v>
      </c>
      <c r="Q130" s="2">
        <v>85.96</v>
      </c>
      <c r="R130" s="2">
        <v>22.35</v>
      </c>
      <c r="S130" s="2">
        <v>1.56</v>
      </c>
      <c r="T130" s="2">
        <v>2.4500000000000002</v>
      </c>
      <c r="U130" s="2">
        <v>6.01</v>
      </c>
      <c r="V130" s="2">
        <v>20.99</v>
      </c>
      <c r="W130" s="2">
        <v>18.850000000000001</v>
      </c>
      <c r="X130" s="2">
        <v>14.32</v>
      </c>
      <c r="Y130" s="2">
        <v>13.44</v>
      </c>
      <c r="Z130" s="2">
        <v>11.25</v>
      </c>
      <c r="AA130" s="2">
        <v>8.48</v>
      </c>
      <c r="AB130" s="2">
        <v>15.42</v>
      </c>
      <c r="AC130" s="2">
        <v>9.61</v>
      </c>
      <c r="AD130" s="2">
        <v>11.08</v>
      </c>
      <c r="AE130" s="2">
        <v>14.18</v>
      </c>
      <c r="AF130" s="2">
        <v>17.63</v>
      </c>
      <c r="AG130" s="2">
        <v>33.19</v>
      </c>
      <c r="AH130" s="2">
        <v>2.83</v>
      </c>
      <c r="AI130" s="2">
        <v>4.82</v>
      </c>
      <c r="AJ130" s="2">
        <v>0.03</v>
      </c>
      <c r="AK130" s="2">
        <v>13.5</v>
      </c>
      <c r="AL130" s="2">
        <v>28</v>
      </c>
      <c r="AM130" s="2">
        <v>39.33</v>
      </c>
      <c r="AN130" s="2">
        <v>21.86</v>
      </c>
      <c r="AO130" s="2">
        <v>4.16</v>
      </c>
      <c r="AP130" s="2">
        <v>35.630000000000003</v>
      </c>
      <c r="AQ130" s="2">
        <v>10.18</v>
      </c>
      <c r="AR130" s="2">
        <v>1028.0999999999999</v>
      </c>
    </row>
    <row r="131" spans="1:44" x14ac:dyDescent="0.55000000000000004">
      <c r="A131" s="2" t="s">
        <v>130</v>
      </c>
      <c r="B131" s="2">
        <v>19.899999999999999</v>
      </c>
      <c r="C131" s="2">
        <v>8.7799999999999994</v>
      </c>
      <c r="D131" s="2">
        <v>22.15</v>
      </c>
      <c r="E131" s="2">
        <v>14.61</v>
      </c>
      <c r="F131" s="2">
        <v>12.03</v>
      </c>
      <c r="G131" s="2">
        <v>9.99</v>
      </c>
      <c r="H131" s="2">
        <v>12.4</v>
      </c>
      <c r="I131" s="2">
        <v>43.38</v>
      </c>
      <c r="J131" s="2">
        <v>12.92</v>
      </c>
      <c r="K131" s="2">
        <v>46.3</v>
      </c>
      <c r="L131" s="2">
        <v>33.119999999999997</v>
      </c>
      <c r="M131" s="2">
        <v>18.920000000000002</v>
      </c>
      <c r="N131" s="2">
        <v>24.8</v>
      </c>
      <c r="O131" s="2">
        <v>12.86</v>
      </c>
      <c r="P131" s="2">
        <v>0.54</v>
      </c>
      <c r="Q131" s="2">
        <v>87.4</v>
      </c>
      <c r="R131" s="2">
        <v>16.87</v>
      </c>
      <c r="S131" s="2">
        <v>0.61</v>
      </c>
      <c r="T131" s="2">
        <v>8.25</v>
      </c>
      <c r="U131" s="2">
        <v>14.46</v>
      </c>
      <c r="V131" s="2">
        <v>20.37</v>
      </c>
      <c r="W131" s="2">
        <v>11.12</v>
      </c>
      <c r="X131" s="2">
        <v>14.19</v>
      </c>
      <c r="Y131" s="2">
        <v>6.31</v>
      </c>
      <c r="Z131" s="2">
        <v>3.09</v>
      </c>
      <c r="AA131" s="2">
        <v>15.15</v>
      </c>
      <c r="AB131" s="2">
        <v>31.52</v>
      </c>
      <c r="AC131" s="2">
        <v>9.1999999999999993</v>
      </c>
      <c r="AD131" s="2">
        <v>8.26</v>
      </c>
      <c r="AE131" s="2">
        <v>9.69</v>
      </c>
      <c r="AF131" s="2">
        <v>26.69</v>
      </c>
      <c r="AG131" s="2">
        <v>18.920000000000002</v>
      </c>
      <c r="AH131" s="2">
        <v>4.9400000000000004</v>
      </c>
      <c r="AI131" s="2">
        <v>2.74</v>
      </c>
      <c r="AJ131" s="2">
        <v>0.1</v>
      </c>
      <c r="AK131" s="2">
        <v>18.329999999999998</v>
      </c>
      <c r="AL131" s="2">
        <v>28.28</v>
      </c>
      <c r="AM131" s="2">
        <v>28.4</v>
      </c>
      <c r="AN131" s="2">
        <v>27.99</v>
      </c>
      <c r="AO131" s="2">
        <v>1.88</v>
      </c>
      <c r="AP131" s="2">
        <v>40.39</v>
      </c>
      <c r="AQ131" s="2">
        <v>6.17</v>
      </c>
      <c r="AR131" s="2">
        <v>1316.7</v>
      </c>
    </row>
    <row r="132" spans="1:44" x14ac:dyDescent="0.55000000000000004">
      <c r="A132" s="2" t="s">
        <v>131</v>
      </c>
      <c r="B132" s="2">
        <v>22.2</v>
      </c>
      <c r="C132" s="2">
        <v>4.08</v>
      </c>
      <c r="D132" s="2">
        <v>9.3000000000000007</v>
      </c>
      <c r="E132" s="2">
        <v>11.8</v>
      </c>
      <c r="F132" s="2">
        <v>13.68</v>
      </c>
      <c r="G132" s="2">
        <v>15.47</v>
      </c>
      <c r="H132" s="2">
        <v>23.5</v>
      </c>
      <c r="I132" s="2">
        <v>95</v>
      </c>
      <c r="J132" s="2">
        <v>18.690000000000001</v>
      </c>
      <c r="K132" s="2">
        <v>36.35</v>
      </c>
      <c r="L132" s="2">
        <v>38.43</v>
      </c>
      <c r="M132" s="2">
        <v>31.69</v>
      </c>
      <c r="N132" s="2">
        <v>12.39</v>
      </c>
      <c r="O132" s="2">
        <v>4.4800000000000004</v>
      </c>
      <c r="P132" s="2">
        <v>3.33</v>
      </c>
      <c r="Q132" s="2">
        <v>81.38</v>
      </c>
      <c r="R132" s="2">
        <v>16.170000000000002</v>
      </c>
      <c r="S132" s="2">
        <v>3.63</v>
      </c>
      <c r="T132" s="2">
        <v>1.38</v>
      </c>
      <c r="U132" s="2">
        <v>6.11</v>
      </c>
      <c r="V132" s="2">
        <v>26.44</v>
      </c>
      <c r="W132" s="2">
        <v>14.34</v>
      </c>
      <c r="X132" s="2">
        <v>11.4</v>
      </c>
      <c r="Y132" s="2">
        <v>11.5</v>
      </c>
      <c r="Z132" s="2">
        <v>4.91</v>
      </c>
      <c r="AA132" s="2">
        <v>12.13</v>
      </c>
      <c r="AB132" s="2">
        <v>19.170000000000002</v>
      </c>
      <c r="AC132" s="2">
        <v>10.83</v>
      </c>
      <c r="AD132" s="2">
        <v>13.25</v>
      </c>
      <c r="AE132" s="2">
        <v>14.77</v>
      </c>
      <c r="AF132" s="2">
        <v>20.260000000000002</v>
      </c>
      <c r="AG132" s="2">
        <v>31.07</v>
      </c>
      <c r="AH132" s="2">
        <v>1.46</v>
      </c>
      <c r="AI132" s="2">
        <v>0.08</v>
      </c>
      <c r="AJ132" s="2">
        <v>0.24</v>
      </c>
      <c r="AK132" s="2">
        <v>13.53</v>
      </c>
      <c r="AL132" s="2">
        <v>33.36</v>
      </c>
      <c r="AM132" s="2">
        <v>29.53</v>
      </c>
      <c r="AN132" s="2">
        <v>39.159999999999997</v>
      </c>
      <c r="AO132" s="2">
        <v>2.33</v>
      </c>
      <c r="AP132" s="2">
        <v>27.31</v>
      </c>
      <c r="AQ132" s="2">
        <v>6.85</v>
      </c>
      <c r="AR132" s="2">
        <v>821.9</v>
      </c>
    </row>
    <row r="133" spans="1:44" x14ac:dyDescent="0.55000000000000004">
      <c r="A133" s="2" t="s">
        <v>132</v>
      </c>
      <c r="B133" s="2">
        <v>26</v>
      </c>
      <c r="C133" s="2">
        <v>6.09</v>
      </c>
      <c r="D133" s="2">
        <v>11.26</v>
      </c>
      <c r="E133" s="2">
        <v>11.32</v>
      </c>
      <c r="F133" s="2">
        <v>12.66</v>
      </c>
      <c r="G133" s="2">
        <v>12.93</v>
      </c>
      <c r="H133" s="2">
        <v>19.600000000000001</v>
      </c>
      <c r="I133" s="2">
        <v>95.59</v>
      </c>
      <c r="J133" s="2">
        <v>17.03</v>
      </c>
      <c r="K133" s="2">
        <v>39.020000000000003</v>
      </c>
      <c r="L133" s="2">
        <v>45.03</v>
      </c>
      <c r="M133" s="2">
        <v>30.28</v>
      </c>
      <c r="N133" s="2">
        <v>9.24</v>
      </c>
      <c r="O133" s="2">
        <v>2.9</v>
      </c>
      <c r="P133" s="2">
        <v>6.15</v>
      </c>
      <c r="Q133" s="2">
        <v>75.03</v>
      </c>
      <c r="R133" s="2">
        <v>17.829999999999998</v>
      </c>
      <c r="S133" s="2">
        <v>13.99</v>
      </c>
      <c r="T133" s="2">
        <v>1.3</v>
      </c>
      <c r="U133" s="2">
        <v>3.7</v>
      </c>
      <c r="V133" s="2">
        <v>22.76</v>
      </c>
      <c r="W133" s="2">
        <v>13.36</v>
      </c>
      <c r="X133" s="2">
        <v>11.07</v>
      </c>
      <c r="Y133" s="2">
        <v>13.19</v>
      </c>
      <c r="Z133" s="2">
        <v>7.37</v>
      </c>
      <c r="AA133" s="2">
        <v>15.92</v>
      </c>
      <c r="AB133" s="2">
        <v>15.43</v>
      </c>
      <c r="AC133" s="2">
        <v>9.5299999999999994</v>
      </c>
      <c r="AD133" s="2">
        <v>11.47</v>
      </c>
      <c r="AE133" s="2">
        <v>14.61</v>
      </c>
      <c r="AF133" s="2">
        <v>30.24</v>
      </c>
      <c r="AG133" s="2">
        <v>39.840000000000003</v>
      </c>
      <c r="AH133" s="2">
        <v>0.34</v>
      </c>
      <c r="AI133" s="2">
        <v>0.54</v>
      </c>
      <c r="AJ133" s="2">
        <v>0.01</v>
      </c>
      <c r="AK133" s="2">
        <v>10.71</v>
      </c>
      <c r="AL133" s="2">
        <v>18.32</v>
      </c>
      <c r="AM133" s="2">
        <v>31.36</v>
      </c>
      <c r="AN133" s="2">
        <v>36.78</v>
      </c>
      <c r="AO133" s="2">
        <v>3.31</v>
      </c>
      <c r="AP133" s="2">
        <v>27.82</v>
      </c>
      <c r="AQ133" s="2">
        <v>6.08</v>
      </c>
      <c r="AR133" s="2">
        <v>847.8</v>
      </c>
    </row>
    <row r="134" spans="1:44" x14ac:dyDescent="0.55000000000000004">
      <c r="A134" s="2" t="s">
        <v>133</v>
      </c>
      <c r="B134" s="2">
        <v>23.3</v>
      </c>
      <c r="C134" s="2">
        <v>5.23</v>
      </c>
      <c r="D134" s="2">
        <v>10.5</v>
      </c>
      <c r="E134" s="2">
        <v>12.15</v>
      </c>
      <c r="F134" s="2">
        <v>13.63</v>
      </c>
      <c r="G134" s="2">
        <v>13.44</v>
      </c>
      <c r="H134" s="2">
        <v>21.7</v>
      </c>
      <c r="I134" s="2">
        <v>92.51</v>
      </c>
      <c r="J134" s="2">
        <v>17.78</v>
      </c>
      <c r="K134" s="2">
        <v>41.18</v>
      </c>
      <c r="L134" s="2">
        <v>39.020000000000003</v>
      </c>
      <c r="M134" s="2">
        <v>33.18</v>
      </c>
      <c r="N134" s="2">
        <v>12.83</v>
      </c>
      <c r="O134" s="2">
        <v>4.9800000000000004</v>
      </c>
      <c r="P134" s="2">
        <v>2.84</v>
      </c>
      <c r="Q134" s="2">
        <v>83.26</v>
      </c>
      <c r="R134" s="2">
        <v>16.02</v>
      </c>
      <c r="S134" s="2">
        <v>1.62</v>
      </c>
      <c r="T134" s="2">
        <v>3.81</v>
      </c>
      <c r="U134" s="2">
        <v>8.67</v>
      </c>
      <c r="V134" s="2">
        <v>25.65</v>
      </c>
      <c r="W134" s="2">
        <v>15.63</v>
      </c>
      <c r="X134" s="2">
        <v>14.16</v>
      </c>
      <c r="Y134" s="2">
        <v>9.3800000000000008</v>
      </c>
      <c r="Z134" s="2">
        <v>4.59</v>
      </c>
      <c r="AA134" s="2">
        <v>11.98</v>
      </c>
      <c r="AB134" s="2">
        <v>21.49</v>
      </c>
      <c r="AC134" s="2">
        <v>10.1</v>
      </c>
      <c r="AD134" s="2">
        <v>12.07</v>
      </c>
      <c r="AE134" s="2">
        <v>14.41</v>
      </c>
      <c r="AF134" s="2">
        <v>23.89</v>
      </c>
      <c r="AG134" s="2">
        <v>35.97</v>
      </c>
      <c r="AH134" s="2">
        <v>1.1299999999999999</v>
      </c>
      <c r="AI134" s="2">
        <v>0.3</v>
      </c>
      <c r="AJ134" s="2">
        <v>0.1</v>
      </c>
      <c r="AK134" s="2">
        <v>9.74</v>
      </c>
      <c r="AL134" s="2">
        <v>28.87</v>
      </c>
      <c r="AM134" s="2">
        <v>34.799999999999997</v>
      </c>
      <c r="AN134" s="2">
        <v>35.25</v>
      </c>
      <c r="AO134" s="2">
        <v>2.69</v>
      </c>
      <c r="AP134" s="2">
        <v>25.82</v>
      </c>
      <c r="AQ134" s="2">
        <v>6.46</v>
      </c>
      <c r="AR134" s="2">
        <v>985.8</v>
      </c>
    </row>
    <row r="135" spans="1:44" x14ac:dyDescent="0.55000000000000004">
      <c r="A135" s="2" t="s">
        <v>134</v>
      </c>
      <c r="B135" s="2">
        <v>25.9</v>
      </c>
      <c r="C135" s="2">
        <v>10.98</v>
      </c>
      <c r="D135" s="2">
        <v>13.57</v>
      </c>
      <c r="E135" s="2">
        <v>13.6</v>
      </c>
      <c r="F135" s="2">
        <v>12.83</v>
      </c>
      <c r="G135" s="2">
        <v>9.8699999999999992</v>
      </c>
      <c r="H135" s="2">
        <v>13.1</v>
      </c>
      <c r="I135" s="2">
        <v>82.79</v>
      </c>
      <c r="J135" s="2">
        <v>11.95</v>
      </c>
      <c r="K135" s="2">
        <v>48.23</v>
      </c>
      <c r="L135" s="2">
        <v>31.13</v>
      </c>
      <c r="M135" s="2">
        <v>20.63</v>
      </c>
      <c r="N135" s="2">
        <v>26.43</v>
      </c>
      <c r="O135" s="2">
        <v>14.95</v>
      </c>
      <c r="P135" s="2">
        <v>0.9</v>
      </c>
      <c r="Q135" s="2">
        <v>91.52</v>
      </c>
      <c r="R135" s="2">
        <v>12.98</v>
      </c>
      <c r="S135" s="2">
        <v>2.75</v>
      </c>
      <c r="T135" s="2">
        <v>4.12</v>
      </c>
      <c r="U135" s="2">
        <v>15.18</v>
      </c>
      <c r="V135" s="2">
        <v>29.48</v>
      </c>
      <c r="W135" s="2">
        <v>8.44</v>
      </c>
      <c r="X135" s="2">
        <v>13.31</v>
      </c>
      <c r="Y135" s="2">
        <v>4.9800000000000004</v>
      </c>
      <c r="Z135" s="2">
        <v>1.93</v>
      </c>
      <c r="AA135" s="2">
        <v>14.09</v>
      </c>
      <c r="AB135" s="2">
        <v>37.020000000000003</v>
      </c>
      <c r="AC135" s="2">
        <v>8.57</v>
      </c>
      <c r="AD135" s="2">
        <v>10.35</v>
      </c>
      <c r="AE135" s="2">
        <v>8.07</v>
      </c>
      <c r="AF135" s="2">
        <v>22.18</v>
      </c>
      <c r="AG135" s="2">
        <v>27.91</v>
      </c>
      <c r="AH135" s="2">
        <v>1.74</v>
      </c>
      <c r="AI135" s="2">
        <v>1.37</v>
      </c>
      <c r="AJ135" s="2">
        <v>0.2</v>
      </c>
      <c r="AK135" s="2">
        <v>11.38</v>
      </c>
      <c r="AL135" s="2">
        <v>35.22</v>
      </c>
      <c r="AM135" s="2">
        <v>34.79</v>
      </c>
      <c r="AN135" s="2">
        <v>31.23</v>
      </c>
      <c r="AO135" s="2">
        <v>1.35</v>
      </c>
      <c r="AP135" s="2">
        <v>29.97</v>
      </c>
      <c r="AQ135" s="2">
        <v>7.59</v>
      </c>
      <c r="AR135" s="2">
        <v>1458.1</v>
      </c>
    </row>
    <row r="136" spans="1:44" x14ac:dyDescent="0.55000000000000004">
      <c r="A136" s="2" t="s">
        <v>135</v>
      </c>
      <c r="B136" s="2">
        <v>26</v>
      </c>
      <c r="C136" s="2">
        <v>7.27</v>
      </c>
      <c r="D136" s="2">
        <v>17.02</v>
      </c>
      <c r="E136" s="2">
        <v>14.43</v>
      </c>
      <c r="F136" s="2">
        <v>12.53</v>
      </c>
      <c r="G136" s="2">
        <v>10.32</v>
      </c>
      <c r="H136" s="2">
        <v>12.4</v>
      </c>
      <c r="I136" s="2">
        <v>46.31</v>
      </c>
      <c r="J136" s="2">
        <v>16.149999999999999</v>
      </c>
      <c r="K136" s="2">
        <v>52.8</v>
      </c>
      <c r="L136" s="2">
        <v>47.36</v>
      </c>
      <c r="M136" s="2">
        <v>25.79</v>
      </c>
      <c r="N136" s="2">
        <v>12.85</v>
      </c>
      <c r="O136" s="2">
        <v>5.56</v>
      </c>
      <c r="P136" s="2">
        <v>0.74</v>
      </c>
      <c r="Q136" s="2">
        <v>83.41</v>
      </c>
      <c r="R136" s="2">
        <v>22.39</v>
      </c>
      <c r="S136" s="2">
        <v>1.39</v>
      </c>
      <c r="T136" s="2">
        <v>3.57</v>
      </c>
      <c r="U136" s="2">
        <v>6.18</v>
      </c>
      <c r="V136" s="2">
        <v>20.07</v>
      </c>
      <c r="W136" s="2">
        <v>19.170000000000002</v>
      </c>
      <c r="X136" s="2">
        <v>14.39</v>
      </c>
      <c r="Y136" s="2">
        <v>11.86</v>
      </c>
      <c r="Z136" s="2">
        <v>9.69</v>
      </c>
      <c r="AA136" s="2">
        <v>8.86</v>
      </c>
      <c r="AB136" s="2">
        <v>15.65</v>
      </c>
      <c r="AC136" s="2">
        <v>11.08</v>
      </c>
      <c r="AD136" s="2">
        <v>11.32</v>
      </c>
      <c r="AE136" s="2">
        <v>14.74</v>
      </c>
      <c r="AF136" s="2">
        <v>28.34</v>
      </c>
      <c r="AG136" s="2">
        <v>25.77</v>
      </c>
      <c r="AH136" s="2">
        <v>3.8</v>
      </c>
      <c r="AI136" s="2">
        <v>8.77</v>
      </c>
      <c r="AJ136" s="2">
        <v>0.01</v>
      </c>
      <c r="AK136" s="2">
        <v>16.329999999999998</v>
      </c>
      <c r="AL136" s="2">
        <v>16.98</v>
      </c>
      <c r="AM136" s="2">
        <v>42.1</v>
      </c>
      <c r="AN136" s="2">
        <v>30.31</v>
      </c>
      <c r="AO136" s="2">
        <v>0.99</v>
      </c>
      <c r="AP136" s="2">
        <v>24.06</v>
      </c>
      <c r="AQ136" s="2">
        <v>7.94</v>
      </c>
      <c r="AR136" s="2">
        <v>984.9</v>
      </c>
    </row>
    <row r="137" spans="1:44" x14ac:dyDescent="0.55000000000000004">
      <c r="A137" s="2" t="s">
        <v>136</v>
      </c>
      <c r="B137" s="2">
        <v>24.2</v>
      </c>
      <c r="C137" s="2">
        <v>5.53</v>
      </c>
      <c r="D137" s="2">
        <v>10.71</v>
      </c>
      <c r="E137" s="2">
        <v>11.8</v>
      </c>
      <c r="F137" s="2">
        <v>13.5</v>
      </c>
      <c r="G137" s="2">
        <v>13.15</v>
      </c>
      <c r="H137" s="2">
        <v>21.1</v>
      </c>
      <c r="I137" s="2">
        <v>95.6</v>
      </c>
      <c r="J137" s="2">
        <v>18.329999999999998</v>
      </c>
      <c r="K137" s="2">
        <v>40.97</v>
      </c>
      <c r="L137" s="2">
        <v>41.97</v>
      </c>
      <c r="M137" s="2">
        <v>34.450000000000003</v>
      </c>
      <c r="N137" s="2">
        <v>11.01</v>
      </c>
      <c r="O137" s="2">
        <v>3.89</v>
      </c>
      <c r="P137" s="2">
        <v>3.91</v>
      </c>
      <c r="Q137" s="2">
        <v>81.14</v>
      </c>
      <c r="R137" s="2">
        <v>17.149999999999999</v>
      </c>
      <c r="S137" s="2">
        <v>3.66</v>
      </c>
      <c r="T137" s="2">
        <v>3.35</v>
      </c>
      <c r="U137" s="2">
        <v>5.84</v>
      </c>
      <c r="V137" s="2">
        <v>26.02</v>
      </c>
      <c r="W137" s="2">
        <v>17.52</v>
      </c>
      <c r="X137" s="2">
        <v>14.01</v>
      </c>
      <c r="Y137" s="2">
        <v>10.48</v>
      </c>
      <c r="Z137" s="2">
        <v>6.62</v>
      </c>
      <c r="AA137" s="2">
        <v>9.75</v>
      </c>
      <c r="AB137" s="2">
        <v>18.82</v>
      </c>
      <c r="AC137" s="2">
        <v>10.42</v>
      </c>
      <c r="AD137" s="2">
        <v>12.23</v>
      </c>
      <c r="AE137" s="2">
        <v>16</v>
      </c>
      <c r="AF137" s="2">
        <v>22.71</v>
      </c>
      <c r="AG137" s="2">
        <v>39.4</v>
      </c>
      <c r="AH137" s="2">
        <v>0.79</v>
      </c>
      <c r="AI137" s="2">
        <v>0.15</v>
      </c>
      <c r="AJ137" s="2">
        <v>0.04</v>
      </c>
      <c r="AK137" s="2">
        <v>8.07</v>
      </c>
      <c r="AL137" s="2">
        <v>28.84</v>
      </c>
      <c r="AM137" s="2">
        <v>35.68</v>
      </c>
      <c r="AN137" s="2">
        <v>38.840000000000003</v>
      </c>
      <c r="AO137" s="2">
        <v>3.84</v>
      </c>
      <c r="AP137" s="2">
        <v>22.29</v>
      </c>
      <c r="AQ137" s="2">
        <v>7.12</v>
      </c>
      <c r="AR137" s="2">
        <v>950.2</v>
      </c>
    </row>
    <row r="138" spans="1:44" x14ac:dyDescent="0.55000000000000004">
      <c r="A138" s="2" t="s">
        <v>137</v>
      </c>
      <c r="B138" s="2">
        <v>26.1</v>
      </c>
      <c r="C138" s="2">
        <v>6.88</v>
      </c>
      <c r="D138" s="2">
        <v>20.100000000000001</v>
      </c>
      <c r="E138" s="2">
        <v>15.81</v>
      </c>
      <c r="F138" s="2">
        <v>13.3</v>
      </c>
      <c r="G138" s="2">
        <v>9.9700000000000006</v>
      </c>
      <c r="H138" s="2">
        <v>7.8</v>
      </c>
      <c r="I138" s="2">
        <v>73.790000000000006</v>
      </c>
      <c r="J138" s="2">
        <v>14.84</v>
      </c>
      <c r="K138" s="2">
        <v>45.82</v>
      </c>
      <c r="L138" s="2">
        <v>34.520000000000003</v>
      </c>
      <c r="M138" s="2">
        <v>29.65</v>
      </c>
      <c r="N138" s="2">
        <v>15.1</v>
      </c>
      <c r="O138" s="2">
        <v>7.15</v>
      </c>
      <c r="P138" s="2">
        <v>8.64</v>
      </c>
      <c r="Q138" s="2">
        <v>85.27</v>
      </c>
      <c r="R138" s="2">
        <v>14.54</v>
      </c>
      <c r="S138" s="2">
        <v>4.03</v>
      </c>
      <c r="T138" s="2">
        <v>1.19</v>
      </c>
      <c r="U138" s="2">
        <v>7.29</v>
      </c>
      <c r="V138" s="2">
        <v>20.91</v>
      </c>
      <c r="W138" s="2">
        <v>13.22</v>
      </c>
      <c r="X138" s="2">
        <v>14.63</v>
      </c>
      <c r="Y138" s="2">
        <v>8.93</v>
      </c>
      <c r="Z138" s="2">
        <v>5.64</v>
      </c>
      <c r="AA138" s="2">
        <v>12.08</v>
      </c>
      <c r="AB138" s="2">
        <v>20.54</v>
      </c>
      <c r="AC138" s="2">
        <v>7.64</v>
      </c>
      <c r="AD138" s="2">
        <v>12.68</v>
      </c>
      <c r="AE138" s="2">
        <v>15.66</v>
      </c>
      <c r="AF138" s="2">
        <v>22.34</v>
      </c>
      <c r="AG138" s="2">
        <v>23.32</v>
      </c>
      <c r="AH138" s="2">
        <v>3</v>
      </c>
      <c r="AI138" s="2">
        <v>1.73</v>
      </c>
      <c r="AJ138" s="2">
        <v>0.03</v>
      </c>
      <c r="AK138" s="2">
        <v>17.07</v>
      </c>
      <c r="AL138" s="2">
        <v>32.51</v>
      </c>
      <c r="AM138" s="2">
        <v>33.1</v>
      </c>
      <c r="AN138" s="2">
        <v>15.71</v>
      </c>
      <c r="AO138" s="2">
        <v>7.12</v>
      </c>
      <c r="AP138" s="2">
        <v>47.65</v>
      </c>
      <c r="AQ138" s="2">
        <v>5.14</v>
      </c>
      <c r="AR138" s="2">
        <v>1489.1</v>
      </c>
    </row>
    <row r="139" spans="1:44" x14ac:dyDescent="0.55000000000000004">
      <c r="A139" s="2" t="s">
        <v>138</v>
      </c>
      <c r="B139" s="2">
        <v>28.3</v>
      </c>
      <c r="C139" s="2">
        <v>7.44</v>
      </c>
      <c r="D139" s="2">
        <v>14.79</v>
      </c>
      <c r="E139" s="2">
        <v>12.19</v>
      </c>
      <c r="F139" s="2">
        <v>13.06</v>
      </c>
      <c r="G139" s="2">
        <v>10.95</v>
      </c>
      <c r="H139" s="2">
        <v>13.3</v>
      </c>
      <c r="I139" s="2">
        <v>82.95</v>
      </c>
      <c r="J139" s="2">
        <v>24.93</v>
      </c>
      <c r="K139" s="2">
        <v>41.38</v>
      </c>
      <c r="L139" s="2">
        <v>52.86</v>
      </c>
      <c r="M139" s="2">
        <v>30.17</v>
      </c>
      <c r="N139" s="2">
        <v>5.58</v>
      </c>
      <c r="O139" s="2">
        <v>1.61</v>
      </c>
      <c r="P139" s="2">
        <v>2.85</v>
      </c>
      <c r="Q139" s="2">
        <v>79.239999999999995</v>
      </c>
      <c r="R139" s="2">
        <v>22.11</v>
      </c>
      <c r="S139" s="2">
        <v>3.94</v>
      </c>
      <c r="T139" s="2">
        <v>1.37</v>
      </c>
      <c r="U139" s="2">
        <v>3.5</v>
      </c>
      <c r="V139" s="2">
        <v>20.03</v>
      </c>
      <c r="W139" s="2">
        <v>20.23</v>
      </c>
      <c r="X139" s="2">
        <v>12.21</v>
      </c>
      <c r="Y139" s="2">
        <v>17.03</v>
      </c>
      <c r="Z139" s="2">
        <v>11.23</v>
      </c>
      <c r="AA139" s="2">
        <v>8.19</v>
      </c>
      <c r="AB139" s="2">
        <v>9.9499999999999993</v>
      </c>
      <c r="AC139" s="2">
        <v>10.48</v>
      </c>
      <c r="AD139" s="2">
        <v>13.65</v>
      </c>
      <c r="AE139" s="2">
        <v>14.89</v>
      </c>
      <c r="AF139" s="2">
        <v>16.39</v>
      </c>
      <c r="AG139" s="2">
        <v>29.22</v>
      </c>
      <c r="AH139" s="2">
        <v>2.94</v>
      </c>
      <c r="AI139" s="2">
        <v>2.4300000000000002</v>
      </c>
      <c r="AJ139" s="2">
        <v>0.01</v>
      </c>
      <c r="AK139" s="2">
        <v>11.97</v>
      </c>
      <c r="AL139" s="2">
        <v>37.04</v>
      </c>
      <c r="AM139" s="2">
        <v>40.89</v>
      </c>
      <c r="AN139" s="2">
        <v>22.1</v>
      </c>
      <c r="AO139" s="2">
        <v>7.07</v>
      </c>
      <c r="AP139" s="2">
        <v>33.53</v>
      </c>
      <c r="AQ139" s="2">
        <v>12.57</v>
      </c>
      <c r="AR139" s="2">
        <v>784.6</v>
      </c>
    </row>
    <row r="140" spans="1:44" x14ac:dyDescent="0.55000000000000004">
      <c r="A140" s="2" t="s">
        <v>139</v>
      </c>
      <c r="B140" s="2">
        <v>22.4</v>
      </c>
      <c r="C140" s="2">
        <v>6.36</v>
      </c>
      <c r="D140" s="2">
        <v>12.86</v>
      </c>
      <c r="E140" s="2">
        <v>12.86</v>
      </c>
      <c r="F140" s="2">
        <v>13.48</v>
      </c>
      <c r="G140" s="2">
        <v>11.76</v>
      </c>
      <c r="H140" s="2">
        <v>20.3</v>
      </c>
      <c r="I140" s="2">
        <v>70.48</v>
      </c>
      <c r="J140" s="2">
        <v>14.46</v>
      </c>
      <c r="K140" s="2">
        <v>44.84</v>
      </c>
      <c r="L140" s="2">
        <v>37.729999999999997</v>
      </c>
      <c r="M140" s="2">
        <v>22.91</v>
      </c>
      <c r="N140" s="2">
        <v>21.51</v>
      </c>
      <c r="O140" s="2">
        <v>10.61</v>
      </c>
      <c r="P140" s="2">
        <v>0.63</v>
      </c>
      <c r="Q140" s="2">
        <v>83.32</v>
      </c>
      <c r="R140" s="2">
        <v>15.62</v>
      </c>
      <c r="S140" s="2">
        <v>2.15</v>
      </c>
      <c r="T140" s="2">
        <v>3.72</v>
      </c>
      <c r="U140" s="2">
        <v>11.03</v>
      </c>
      <c r="V140" s="2">
        <v>28.57</v>
      </c>
      <c r="W140" s="2">
        <v>12.26</v>
      </c>
      <c r="X140" s="2">
        <v>14.07</v>
      </c>
      <c r="Y140" s="2">
        <v>7.32</v>
      </c>
      <c r="Z140" s="2">
        <v>3.06</v>
      </c>
      <c r="AA140" s="2">
        <v>12.88</v>
      </c>
      <c r="AB140" s="2">
        <v>30.88</v>
      </c>
      <c r="AC140" s="2">
        <v>9.43</v>
      </c>
      <c r="AD140" s="2">
        <v>10.67</v>
      </c>
      <c r="AE140" s="2">
        <v>10.39</v>
      </c>
      <c r="AF140" s="2">
        <v>25.36</v>
      </c>
      <c r="AG140" s="2">
        <v>26.9</v>
      </c>
      <c r="AH140" s="2">
        <v>2.27</v>
      </c>
      <c r="AI140" s="2">
        <v>1.67</v>
      </c>
      <c r="AJ140" s="2">
        <v>0.13</v>
      </c>
      <c r="AK140" s="2">
        <v>12.43</v>
      </c>
      <c r="AL140" s="2">
        <v>31.24</v>
      </c>
      <c r="AM140" s="2">
        <v>32.07</v>
      </c>
      <c r="AN140" s="2">
        <v>36.770000000000003</v>
      </c>
      <c r="AO140" s="2">
        <v>3.32</v>
      </c>
      <c r="AP140" s="2">
        <v>26.99</v>
      </c>
      <c r="AQ140" s="2">
        <v>6.89</v>
      </c>
      <c r="AR140" s="2">
        <v>1006.1</v>
      </c>
    </row>
    <row r="141" spans="1:44" x14ac:dyDescent="0.55000000000000004">
      <c r="A141" s="2" t="s">
        <v>140</v>
      </c>
      <c r="B141" s="2">
        <v>21.4</v>
      </c>
      <c r="C141" s="2">
        <v>8.98</v>
      </c>
      <c r="D141" s="2">
        <v>20.420000000000002</v>
      </c>
      <c r="E141" s="2">
        <v>14.13</v>
      </c>
      <c r="F141" s="2">
        <v>11.66</v>
      </c>
      <c r="G141" s="2">
        <v>10.16</v>
      </c>
      <c r="H141" s="2">
        <v>13</v>
      </c>
      <c r="I141" s="2">
        <v>69.63</v>
      </c>
      <c r="J141" s="2">
        <v>14.2</v>
      </c>
      <c r="K141" s="2">
        <v>40.630000000000003</v>
      </c>
      <c r="L141" s="2">
        <v>36.36</v>
      </c>
      <c r="M141" s="2">
        <v>25.45</v>
      </c>
      <c r="N141" s="2">
        <v>18.75</v>
      </c>
      <c r="O141" s="2">
        <v>7.96</v>
      </c>
      <c r="P141" s="2">
        <v>1.8</v>
      </c>
      <c r="Q141" s="2">
        <v>85.07</v>
      </c>
      <c r="R141" s="2">
        <v>17.72</v>
      </c>
      <c r="S141" s="2">
        <v>6.32</v>
      </c>
      <c r="T141" s="2">
        <v>2.68</v>
      </c>
      <c r="U141" s="2">
        <v>8.68</v>
      </c>
      <c r="V141" s="2">
        <v>21.86</v>
      </c>
      <c r="W141" s="2">
        <v>13.19</v>
      </c>
      <c r="X141" s="2">
        <v>13.7</v>
      </c>
      <c r="Y141" s="2">
        <v>9.49</v>
      </c>
      <c r="Z141" s="2">
        <v>7.08</v>
      </c>
      <c r="AA141" s="2">
        <v>10.92</v>
      </c>
      <c r="AB141" s="2">
        <v>23.16</v>
      </c>
      <c r="AC141" s="2">
        <v>8.56</v>
      </c>
      <c r="AD141" s="2">
        <v>10.68</v>
      </c>
      <c r="AE141" s="2">
        <v>14.6</v>
      </c>
      <c r="AF141" s="2">
        <v>21.69</v>
      </c>
      <c r="AG141" s="2">
        <v>23.12</v>
      </c>
      <c r="AH141" s="2">
        <v>3.25</v>
      </c>
      <c r="AI141" s="2">
        <v>5.18</v>
      </c>
      <c r="AJ141" s="2">
        <v>0.06</v>
      </c>
      <c r="AK141" s="2">
        <v>15.88</v>
      </c>
      <c r="AL141" s="2">
        <v>30.82</v>
      </c>
      <c r="AM141" s="2">
        <v>34.29</v>
      </c>
      <c r="AN141" s="2">
        <v>24.61</v>
      </c>
      <c r="AO141" s="2">
        <v>4.82</v>
      </c>
      <c r="AP141" s="2">
        <v>36.950000000000003</v>
      </c>
      <c r="AQ141" s="2">
        <v>8.76</v>
      </c>
      <c r="AR141" s="2">
        <v>1105.9000000000001</v>
      </c>
    </row>
    <row r="142" spans="1:44" x14ac:dyDescent="0.55000000000000004">
      <c r="A142" s="2" t="s">
        <v>141</v>
      </c>
      <c r="B142" s="2">
        <v>11.1</v>
      </c>
      <c r="C142" s="2">
        <v>14.14</v>
      </c>
      <c r="D142" s="2">
        <v>33.020000000000003</v>
      </c>
      <c r="E142" s="2">
        <v>16.149999999999999</v>
      </c>
      <c r="F142" s="2">
        <v>10.26</v>
      </c>
      <c r="G142" s="2">
        <v>7.55</v>
      </c>
      <c r="H142" s="2">
        <v>7.8</v>
      </c>
      <c r="I142" s="2">
        <v>58.5</v>
      </c>
      <c r="J142" s="2">
        <v>10.26</v>
      </c>
      <c r="K142" s="2">
        <v>22.33</v>
      </c>
      <c r="L142" s="2">
        <v>25.67</v>
      </c>
      <c r="M142" s="2">
        <v>15.82</v>
      </c>
      <c r="N142" s="2">
        <v>29.26</v>
      </c>
      <c r="O142" s="2">
        <v>14.65</v>
      </c>
      <c r="P142" s="2">
        <v>1.1599999999999999</v>
      </c>
      <c r="Q142" s="2">
        <v>87.65</v>
      </c>
      <c r="R142" s="2">
        <v>12.87</v>
      </c>
      <c r="S142" s="2">
        <v>0.47</v>
      </c>
      <c r="T142" s="2">
        <v>8.1999999999999993</v>
      </c>
      <c r="U142" s="2">
        <v>20.399999999999999</v>
      </c>
      <c r="V142" s="2">
        <v>18.78</v>
      </c>
      <c r="W142" s="2">
        <v>6.15</v>
      </c>
      <c r="X142" s="2">
        <v>11.22</v>
      </c>
      <c r="Y142" s="2">
        <v>5.71</v>
      </c>
      <c r="Z142" s="2">
        <v>1.72</v>
      </c>
      <c r="AA142" s="2">
        <v>16.05</v>
      </c>
      <c r="AB142" s="2">
        <v>36.07</v>
      </c>
      <c r="AC142" s="2">
        <v>7.9</v>
      </c>
      <c r="AD142" s="2">
        <v>11.01</v>
      </c>
      <c r="AE142" s="2">
        <v>8.35</v>
      </c>
      <c r="AF142" s="2">
        <v>15.04</v>
      </c>
      <c r="AG142" s="2">
        <v>13.49</v>
      </c>
      <c r="AH142" s="2">
        <v>7.18</v>
      </c>
      <c r="AI142" s="2">
        <v>1.43</v>
      </c>
      <c r="AJ142" s="2">
        <v>0.79</v>
      </c>
      <c r="AK142" s="2">
        <v>18.28</v>
      </c>
      <c r="AL142" s="2">
        <v>43.79</v>
      </c>
      <c r="AM142" s="2">
        <v>20.03</v>
      </c>
      <c r="AN142" s="2">
        <v>14.44</v>
      </c>
      <c r="AO142" s="2">
        <v>6.6</v>
      </c>
      <c r="AP142" s="2">
        <v>61.6</v>
      </c>
      <c r="AQ142" s="2">
        <v>7.05</v>
      </c>
      <c r="AR142" s="2">
        <v>1330.6</v>
      </c>
    </row>
    <row r="143" spans="1:44" x14ac:dyDescent="0.55000000000000004">
      <c r="A143" s="2" t="s">
        <v>142</v>
      </c>
      <c r="B143" s="2">
        <v>25.4</v>
      </c>
      <c r="C143" s="2">
        <v>7.1</v>
      </c>
      <c r="D143" s="2">
        <v>12.07</v>
      </c>
      <c r="E143" s="2">
        <v>13.32</v>
      </c>
      <c r="F143" s="2">
        <v>13.86</v>
      </c>
      <c r="G143" s="2">
        <v>12.22</v>
      </c>
      <c r="H143" s="2">
        <v>16</v>
      </c>
      <c r="I143" s="2">
        <v>71.08</v>
      </c>
      <c r="J143" s="2">
        <v>12.39</v>
      </c>
      <c r="K143" s="2">
        <v>50.61</v>
      </c>
      <c r="L143" s="2">
        <v>35.82</v>
      </c>
      <c r="M143" s="2">
        <v>24.77</v>
      </c>
      <c r="N143" s="2">
        <v>21.88</v>
      </c>
      <c r="O143" s="2">
        <v>9.35</v>
      </c>
      <c r="P143" s="2">
        <v>0.77</v>
      </c>
      <c r="Q143" s="2">
        <v>90.15</v>
      </c>
      <c r="R143" s="2">
        <v>16.739999999999998</v>
      </c>
      <c r="S143" s="2">
        <v>5.59</v>
      </c>
      <c r="T143" s="2">
        <v>2.97</v>
      </c>
      <c r="U143" s="2">
        <v>9.5399999999999991</v>
      </c>
      <c r="V143" s="2">
        <v>25.4</v>
      </c>
      <c r="W143" s="2">
        <v>12.75</v>
      </c>
      <c r="X143" s="2">
        <v>14.13</v>
      </c>
      <c r="Y143" s="2">
        <v>7.71</v>
      </c>
      <c r="Z143" s="2">
        <v>4.34</v>
      </c>
      <c r="AA143" s="2">
        <v>12.94</v>
      </c>
      <c r="AB143" s="2">
        <v>28.21</v>
      </c>
      <c r="AC143" s="2">
        <v>9.2100000000000009</v>
      </c>
      <c r="AD143" s="2">
        <v>9.93</v>
      </c>
      <c r="AE143" s="2">
        <v>11.95</v>
      </c>
      <c r="AF143" s="2">
        <v>22.44</v>
      </c>
      <c r="AG143" s="2">
        <v>28.15</v>
      </c>
      <c r="AH143" s="2">
        <v>4.3499999999999996</v>
      </c>
      <c r="AI143" s="2">
        <v>2.56</v>
      </c>
      <c r="AJ143" s="2">
        <v>0.04</v>
      </c>
      <c r="AK143" s="2">
        <v>12.85</v>
      </c>
      <c r="AL143" s="2">
        <v>29.61</v>
      </c>
      <c r="AM143" s="2">
        <v>38.11</v>
      </c>
      <c r="AN143" s="2">
        <v>38.04</v>
      </c>
      <c r="AO143" s="2">
        <v>1.32</v>
      </c>
      <c r="AP143" s="2">
        <v>20.79</v>
      </c>
      <c r="AQ143" s="2">
        <v>7.96</v>
      </c>
      <c r="AR143" s="2">
        <v>1297.0999999999999</v>
      </c>
    </row>
    <row r="144" spans="1:44" x14ac:dyDescent="0.55000000000000004">
      <c r="A144" s="2" t="s">
        <v>143</v>
      </c>
      <c r="B144" s="2">
        <v>23.5</v>
      </c>
      <c r="C144" s="2">
        <v>5.0199999999999996</v>
      </c>
      <c r="D144" s="2">
        <v>9.92</v>
      </c>
      <c r="E144" s="2">
        <v>11.19</v>
      </c>
      <c r="F144" s="2">
        <v>13.97</v>
      </c>
      <c r="G144" s="2">
        <v>14.9</v>
      </c>
      <c r="H144" s="2">
        <v>21.3</v>
      </c>
      <c r="I144" s="2">
        <v>96.58</v>
      </c>
      <c r="J144" s="2">
        <v>14.83</v>
      </c>
      <c r="K144" s="2">
        <v>38.729999999999997</v>
      </c>
      <c r="L144" s="2">
        <v>44.74</v>
      </c>
      <c r="M144" s="2">
        <v>29.65</v>
      </c>
      <c r="N144" s="2">
        <v>9.4700000000000006</v>
      </c>
      <c r="O144" s="2">
        <v>3.4</v>
      </c>
      <c r="P144" s="2">
        <v>1.5</v>
      </c>
      <c r="Q144" s="2">
        <v>76.180000000000007</v>
      </c>
      <c r="R144" s="2">
        <v>16.170000000000002</v>
      </c>
      <c r="S144" s="2">
        <v>15.08</v>
      </c>
      <c r="T144" s="2">
        <v>0.97</v>
      </c>
      <c r="U144" s="2">
        <v>3.87</v>
      </c>
      <c r="V144" s="2">
        <v>22.7</v>
      </c>
      <c r="W144" s="2">
        <v>16.170000000000002</v>
      </c>
      <c r="X144" s="2">
        <v>9.64</v>
      </c>
      <c r="Y144" s="2">
        <v>14.84</v>
      </c>
      <c r="Z144" s="2">
        <v>7.37</v>
      </c>
      <c r="AA144" s="2">
        <v>17.68</v>
      </c>
      <c r="AB144" s="2">
        <v>14.86</v>
      </c>
      <c r="AC144" s="2">
        <v>9.27</v>
      </c>
      <c r="AD144" s="2">
        <v>11.09</v>
      </c>
      <c r="AE144" s="2">
        <v>13.84</v>
      </c>
      <c r="AF144" s="2">
        <v>23.68</v>
      </c>
      <c r="AG144" s="2">
        <v>31.49</v>
      </c>
      <c r="AH144" s="2">
        <v>0.49</v>
      </c>
      <c r="AI144" s="2">
        <v>0.22</v>
      </c>
      <c r="AJ144" s="2">
        <v>0.02</v>
      </c>
      <c r="AK144" s="2">
        <v>11.89</v>
      </c>
      <c r="AL144" s="2">
        <v>32.21</v>
      </c>
      <c r="AM144" s="2">
        <v>31.48</v>
      </c>
      <c r="AN144" s="2">
        <v>40.700000000000003</v>
      </c>
      <c r="AO144" s="2">
        <v>2.62</v>
      </c>
      <c r="AP144" s="2">
        <v>23.53</v>
      </c>
      <c r="AQ144" s="2">
        <v>4.82</v>
      </c>
      <c r="AR144" s="2">
        <v>785.8</v>
      </c>
    </row>
    <row r="145" spans="1:44" x14ac:dyDescent="0.55000000000000004">
      <c r="A145" s="2" t="s">
        <v>144</v>
      </c>
      <c r="B145" s="2">
        <v>24.1</v>
      </c>
      <c r="C145" s="2">
        <v>4.6900000000000004</v>
      </c>
      <c r="D145" s="2">
        <v>14.39</v>
      </c>
      <c r="E145" s="2">
        <v>16.38</v>
      </c>
      <c r="F145" s="2">
        <v>14.57</v>
      </c>
      <c r="G145" s="2">
        <v>10.62</v>
      </c>
      <c r="H145" s="2">
        <v>15.3</v>
      </c>
      <c r="I145" s="2">
        <v>83.13</v>
      </c>
      <c r="J145" s="2">
        <v>11</v>
      </c>
      <c r="K145" s="2">
        <v>48.54</v>
      </c>
      <c r="L145" s="2">
        <v>25.94</v>
      </c>
      <c r="M145" s="2">
        <v>22.04</v>
      </c>
      <c r="N145" s="2">
        <v>28.81</v>
      </c>
      <c r="O145" s="2">
        <v>13.86</v>
      </c>
      <c r="P145" s="2">
        <v>0.34</v>
      </c>
      <c r="Q145" s="2">
        <v>90.57</v>
      </c>
      <c r="R145" s="2">
        <v>13.36</v>
      </c>
      <c r="S145" s="2">
        <v>0.7</v>
      </c>
      <c r="T145" s="2">
        <v>10.57</v>
      </c>
      <c r="U145" s="2">
        <v>21.26</v>
      </c>
      <c r="V145" s="2">
        <v>20.32</v>
      </c>
      <c r="W145" s="2">
        <v>9.6300000000000008</v>
      </c>
      <c r="X145" s="2">
        <v>12.48</v>
      </c>
      <c r="Y145" s="2">
        <v>3.47</v>
      </c>
      <c r="Z145" s="2">
        <v>1.65</v>
      </c>
      <c r="AA145" s="2">
        <v>21.41</v>
      </c>
      <c r="AB145" s="2">
        <v>35.229999999999997</v>
      </c>
      <c r="AC145" s="2">
        <v>8.2200000000000006</v>
      </c>
      <c r="AD145" s="2">
        <v>8.0299999999999994</v>
      </c>
      <c r="AE145" s="2">
        <v>7.66</v>
      </c>
      <c r="AF145" s="2">
        <v>23.98</v>
      </c>
      <c r="AG145" s="2">
        <v>26.83</v>
      </c>
      <c r="AH145" s="2">
        <v>1.46</v>
      </c>
      <c r="AI145" s="2">
        <v>0.36</v>
      </c>
      <c r="AJ145" s="2">
        <v>0.44</v>
      </c>
      <c r="AK145" s="2">
        <v>11.32</v>
      </c>
      <c r="AL145" s="2">
        <v>35.61</v>
      </c>
      <c r="AM145" s="2">
        <v>31.98</v>
      </c>
      <c r="AN145" s="2">
        <v>33.28</v>
      </c>
      <c r="AO145" s="2">
        <v>0.86</v>
      </c>
      <c r="AP145" s="2">
        <v>31.74</v>
      </c>
      <c r="AQ145" s="2">
        <v>3.57</v>
      </c>
      <c r="AR145" s="2">
        <v>1801.8</v>
      </c>
    </row>
    <row r="146" spans="1:44" x14ac:dyDescent="0.55000000000000004">
      <c r="A146" s="2" t="s">
        <v>145</v>
      </c>
      <c r="B146" s="2">
        <v>26.5</v>
      </c>
      <c r="C146" s="2">
        <v>7.49</v>
      </c>
      <c r="D146" s="2">
        <v>17.02</v>
      </c>
      <c r="E146" s="2">
        <v>13.76</v>
      </c>
      <c r="F146" s="2">
        <v>12.46</v>
      </c>
      <c r="G146" s="2">
        <v>9.98</v>
      </c>
      <c r="H146" s="2">
        <v>12.9</v>
      </c>
      <c r="I146" s="2">
        <v>29.44</v>
      </c>
      <c r="J146" s="2">
        <v>17.46</v>
      </c>
      <c r="K146" s="2">
        <v>53.7</v>
      </c>
      <c r="L146" s="2">
        <v>47.16</v>
      </c>
      <c r="M146" s="2">
        <v>20.64</v>
      </c>
      <c r="N146" s="2">
        <v>15.68</v>
      </c>
      <c r="O146" s="2">
        <v>6.94</v>
      </c>
      <c r="P146" s="2">
        <v>0.51</v>
      </c>
      <c r="Q146" s="2">
        <v>80.430000000000007</v>
      </c>
      <c r="R146" s="2">
        <v>21.67</v>
      </c>
      <c r="S146" s="2">
        <v>0.41</v>
      </c>
      <c r="T146" s="2">
        <v>4.8600000000000003</v>
      </c>
      <c r="U146" s="2">
        <v>8.17</v>
      </c>
      <c r="V146" s="2">
        <v>19.25</v>
      </c>
      <c r="W146" s="2">
        <v>14.91</v>
      </c>
      <c r="X146" s="2">
        <v>13.69</v>
      </c>
      <c r="Y146" s="2">
        <v>11.78</v>
      </c>
      <c r="Z146" s="2">
        <v>8.75</v>
      </c>
      <c r="AA146" s="2">
        <v>9.39</v>
      </c>
      <c r="AB146" s="2">
        <v>18.899999999999999</v>
      </c>
      <c r="AC146" s="2">
        <v>10.46</v>
      </c>
      <c r="AD146" s="2">
        <v>10.56</v>
      </c>
      <c r="AE146" s="2">
        <v>13.68</v>
      </c>
      <c r="AF146" s="2">
        <v>23.34</v>
      </c>
      <c r="AG146" s="2">
        <v>19.89</v>
      </c>
      <c r="AH146" s="2">
        <v>5</v>
      </c>
      <c r="AI146" s="2">
        <v>24.01</v>
      </c>
      <c r="AJ146" s="2">
        <v>0.02</v>
      </c>
      <c r="AK146" s="2">
        <v>12.66</v>
      </c>
      <c r="AL146" s="2">
        <v>15.08</v>
      </c>
      <c r="AM146" s="2">
        <v>28.48</v>
      </c>
      <c r="AN146" s="2">
        <v>28.21</v>
      </c>
      <c r="AO146" s="2">
        <v>4.83</v>
      </c>
      <c r="AP146" s="2">
        <v>39.01</v>
      </c>
      <c r="AQ146" s="2">
        <v>8.9</v>
      </c>
      <c r="AR146" s="2">
        <v>909.3</v>
      </c>
    </row>
    <row r="147" spans="1:44" x14ac:dyDescent="0.55000000000000004">
      <c r="A147" s="2" t="s">
        <v>146</v>
      </c>
      <c r="B147" s="2">
        <v>19.7</v>
      </c>
      <c r="C147" s="2">
        <v>5.48</v>
      </c>
      <c r="D147" s="2">
        <v>21</v>
      </c>
      <c r="E147" s="2">
        <v>16.53</v>
      </c>
      <c r="F147" s="2">
        <v>12.71</v>
      </c>
      <c r="G147" s="2">
        <v>9.5500000000000007</v>
      </c>
      <c r="H147" s="2">
        <v>14.9</v>
      </c>
      <c r="I147" s="2">
        <v>79.77</v>
      </c>
      <c r="J147" s="2">
        <v>11.35</v>
      </c>
      <c r="K147" s="2">
        <v>41.49</v>
      </c>
      <c r="L147" s="2">
        <v>23.2</v>
      </c>
      <c r="M147" s="2">
        <v>16.920000000000002</v>
      </c>
      <c r="N147" s="2">
        <v>32</v>
      </c>
      <c r="O147" s="2">
        <v>14.81</v>
      </c>
      <c r="P147" s="2">
        <v>0.3</v>
      </c>
      <c r="Q147" s="2">
        <v>89.82</v>
      </c>
      <c r="R147" s="2">
        <v>12.22</v>
      </c>
      <c r="S147" s="2">
        <v>0.39</v>
      </c>
      <c r="T147" s="2">
        <v>10.33</v>
      </c>
      <c r="U147" s="2">
        <v>23.03</v>
      </c>
      <c r="V147" s="2">
        <v>20.85</v>
      </c>
      <c r="W147" s="2">
        <v>7.53</v>
      </c>
      <c r="X147" s="2">
        <v>10.93</v>
      </c>
      <c r="Y147" s="2">
        <v>2.78</v>
      </c>
      <c r="Z147" s="2">
        <v>1.02</v>
      </c>
      <c r="AA147" s="2">
        <v>21.07</v>
      </c>
      <c r="AB147" s="2">
        <v>40.69</v>
      </c>
      <c r="AC147" s="2">
        <v>7.89</v>
      </c>
      <c r="AD147" s="2">
        <v>7.69</v>
      </c>
      <c r="AE147" s="2">
        <v>5.8</v>
      </c>
      <c r="AF147" s="2">
        <v>20.149999999999999</v>
      </c>
      <c r="AG147" s="2">
        <v>17.77</v>
      </c>
      <c r="AH147" s="2">
        <v>1.26</v>
      </c>
      <c r="AI147" s="2">
        <v>0.35</v>
      </c>
      <c r="AJ147" s="2">
        <v>12.7</v>
      </c>
      <c r="AK147" s="2">
        <v>15.03</v>
      </c>
      <c r="AL147" s="2">
        <v>32.74</v>
      </c>
      <c r="AM147" s="2">
        <v>24.84</v>
      </c>
      <c r="AN147" s="2">
        <v>29.69</v>
      </c>
      <c r="AO147" s="2">
        <v>0.83</v>
      </c>
      <c r="AP147" s="2">
        <v>41.99</v>
      </c>
      <c r="AQ147" s="2">
        <v>3.68</v>
      </c>
      <c r="AR147" s="2">
        <v>1792.6</v>
      </c>
    </row>
    <row r="148" spans="1:44" x14ac:dyDescent="0.55000000000000004">
      <c r="A148" s="2" t="s">
        <v>147</v>
      </c>
      <c r="B148" s="2">
        <v>30.6</v>
      </c>
      <c r="C148" s="2">
        <v>7.25</v>
      </c>
      <c r="D148" s="2">
        <v>13.7</v>
      </c>
      <c r="E148" s="2">
        <v>14.13</v>
      </c>
      <c r="F148" s="2">
        <v>13.59</v>
      </c>
      <c r="G148" s="2">
        <v>10.58</v>
      </c>
      <c r="H148" s="2">
        <v>10.1</v>
      </c>
      <c r="I148" s="2">
        <v>42.76</v>
      </c>
      <c r="J148" s="2">
        <v>19.21</v>
      </c>
      <c r="K148" s="2">
        <v>57.14</v>
      </c>
      <c r="L148" s="2">
        <v>49.76</v>
      </c>
      <c r="M148" s="2">
        <v>25.34</v>
      </c>
      <c r="N148" s="2">
        <v>11.45</v>
      </c>
      <c r="O148" s="2">
        <v>3.84</v>
      </c>
      <c r="P148" s="2">
        <v>1.72</v>
      </c>
      <c r="Q148" s="2">
        <v>83.18</v>
      </c>
      <c r="R148" s="2">
        <v>22.5</v>
      </c>
      <c r="S148" s="2">
        <v>1.34</v>
      </c>
      <c r="T148" s="2">
        <v>4.3600000000000003</v>
      </c>
      <c r="U148" s="2">
        <v>5.67</v>
      </c>
      <c r="V148" s="2">
        <v>18.13</v>
      </c>
      <c r="W148" s="2">
        <v>19.89</v>
      </c>
      <c r="X148" s="2">
        <v>15.68</v>
      </c>
      <c r="Y148" s="2">
        <v>11.81</v>
      </c>
      <c r="Z148" s="2">
        <v>11.89</v>
      </c>
      <c r="AA148" s="2">
        <v>9</v>
      </c>
      <c r="AB148" s="2">
        <v>15.35</v>
      </c>
      <c r="AC148" s="2">
        <v>9.42</v>
      </c>
      <c r="AD148" s="2">
        <v>9.94</v>
      </c>
      <c r="AE148" s="2">
        <v>14.31</v>
      </c>
      <c r="AF148" s="2">
        <v>29.12</v>
      </c>
      <c r="AG148" s="2">
        <v>23.75</v>
      </c>
      <c r="AH148" s="2">
        <v>7.5</v>
      </c>
      <c r="AI148" s="2">
        <v>12.71</v>
      </c>
      <c r="AJ148" s="2">
        <v>0.01</v>
      </c>
      <c r="AK148" s="2">
        <v>15.79</v>
      </c>
      <c r="AL148" s="2">
        <v>11.12</v>
      </c>
      <c r="AM148" s="2">
        <v>43.77</v>
      </c>
      <c r="AN148" s="2">
        <v>24.82</v>
      </c>
      <c r="AO148" s="2">
        <v>7.75</v>
      </c>
      <c r="AP148" s="2">
        <v>27.19</v>
      </c>
      <c r="AQ148" s="2">
        <v>8.43</v>
      </c>
      <c r="AR148" s="2">
        <v>1120</v>
      </c>
    </row>
    <row r="149" spans="1:44" x14ac:dyDescent="0.55000000000000004">
      <c r="A149" s="2" t="s">
        <v>148</v>
      </c>
      <c r="B149" s="2">
        <v>25.8</v>
      </c>
      <c r="C149" s="2">
        <v>5.49</v>
      </c>
      <c r="D149" s="2">
        <v>10.92</v>
      </c>
      <c r="E149" s="2">
        <v>12.02</v>
      </c>
      <c r="F149" s="2">
        <v>13.26</v>
      </c>
      <c r="G149" s="2">
        <v>12.68</v>
      </c>
      <c r="H149" s="2">
        <v>19.899999999999999</v>
      </c>
      <c r="I149" s="2">
        <v>89.4</v>
      </c>
      <c r="J149" s="2">
        <v>18.16</v>
      </c>
      <c r="K149" s="2">
        <v>42.73</v>
      </c>
      <c r="L149" s="2">
        <v>43.14</v>
      </c>
      <c r="M149" s="2">
        <v>34.35</v>
      </c>
      <c r="N149" s="2">
        <v>8.99</v>
      </c>
      <c r="O149" s="2">
        <v>3.72</v>
      </c>
      <c r="P149" s="2">
        <v>3.4</v>
      </c>
      <c r="Q149" s="2">
        <v>81.87</v>
      </c>
      <c r="R149" s="2">
        <v>18.82</v>
      </c>
      <c r="S149" s="2">
        <v>3.61</v>
      </c>
      <c r="T149" s="2">
        <v>2.95</v>
      </c>
      <c r="U149" s="2">
        <v>5.04</v>
      </c>
      <c r="V149" s="2">
        <v>23.78</v>
      </c>
      <c r="W149" s="2">
        <v>17.149999999999999</v>
      </c>
      <c r="X149" s="2">
        <v>12.93</v>
      </c>
      <c r="Y149" s="2">
        <v>11.16</v>
      </c>
      <c r="Z149" s="2">
        <v>8.24</v>
      </c>
      <c r="AA149" s="2">
        <v>10.01</v>
      </c>
      <c r="AB149" s="2">
        <v>15.6</v>
      </c>
      <c r="AC149" s="2">
        <v>10.69</v>
      </c>
      <c r="AD149" s="2">
        <v>12.6</v>
      </c>
      <c r="AE149" s="2">
        <v>16.97</v>
      </c>
      <c r="AF149" s="2">
        <v>26.32</v>
      </c>
      <c r="AG149" s="2">
        <v>37.950000000000003</v>
      </c>
      <c r="AH149" s="2">
        <v>0.78</v>
      </c>
      <c r="AI149" s="2">
        <v>1.02</v>
      </c>
      <c r="AJ149" s="2">
        <v>0.06</v>
      </c>
      <c r="AK149" s="2">
        <v>8.89</v>
      </c>
      <c r="AL149" s="2">
        <v>24.98</v>
      </c>
      <c r="AM149" s="2">
        <v>35.94</v>
      </c>
      <c r="AN149" s="2">
        <v>37</v>
      </c>
      <c r="AO149" s="2">
        <v>5.56</v>
      </c>
      <c r="AP149" s="2">
        <v>24.03</v>
      </c>
      <c r="AQ149" s="2">
        <v>6.36</v>
      </c>
      <c r="AR149" s="2">
        <v>954.5</v>
      </c>
    </row>
    <row r="150" spans="1:44" x14ac:dyDescent="0.55000000000000004">
      <c r="A150" s="2" t="s">
        <v>149</v>
      </c>
      <c r="B150" s="2">
        <v>23.1</v>
      </c>
      <c r="C150" s="2">
        <v>4.2300000000000004</v>
      </c>
      <c r="D150" s="2">
        <v>8.44</v>
      </c>
      <c r="E150" s="2">
        <v>11.08</v>
      </c>
      <c r="F150" s="2">
        <v>14.26</v>
      </c>
      <c r="G150" s="2">
        <v>15.84</v>
      </c>
      <c r="H150" s="2">
        <v>23.3</v>
      </c>
      <c r="I150" s="2">
        <v>96.36</v>
      </c>
      <c r="J150" s="2">
        <v>17.239999999999998</v>
      </c>
      <c r="K150" s="2">
        <v>33.57</v>
      </c>
      <c r="L150" s="2">
        <v>43.93</v>
      </c>
      <c r="M150" s="2">
        <v>32.24</v>
      </c>
      <c r="N150" s="2">
        <v>8.49</v>
      </c>
      <c r="O150" s="2">
        <v>3.04</v>
      </c>
      <c r="P150" s="2">
        <v>4.09</v>
      </c>
      <c r="Q150" s="2">
        <v>79.55</v>
      </c>
      <c r="R150" s="2">
        <v>17.260000000000002</v>
      </c>
      <c r="S150" s="2">
        <v>6.87</v>
      </c>
      <c r="T150" s="2">
        <v>1.22</v>
      </c>
      <c r="U150" s="2">
        <v>4.82</v>
      </c>
      <c r="V150" s="2">
        <v>23.5</v>
      </c>
      <c r="W150" s="2">
        <v>16.14</v>
      </c>
      <c r="X150" s="2">
        <v>11.76</v>
      </c>
      <c r="Y150" s="2">
        <v>13.56</v>
      </c>
      <c r="Z150" s="2">
        <v>7.03</v>
      </c>
      <c r="AA150" s="2">
        <v>12.22</v>
      </c>
      <c r="AB150" s="2">
        <v>14.71</v>
      </c>
      <c r="AC150" s="2">
        <v>10.5</v>
      </c>
      <c r="AD150" s="2">
        <v>13.06</v>
      </c>
      <c r="AE150" s="2">
        <v>15.3</v>
      </c>
      <c r="AF150" s="2">
        <v>16.600000000000001</v>
      </c>
      <c r="AG150" s="2">
        <v>38.53</v>
      </c>
      <c r="AH150" s="2">
        <v>0.91</v>
      </c>
      <c r="AI150" s="2">
        <v>0.04</v>
      </c>
      <c r="AJ150" s="2">
        <v>0.04</v>
      </c>
      <c r="AK150" s="2">
        <v>12.38</v>
      </c>
      <c r="AL150" s="2">
        <v>31.5</v>
      </c>
      <c r="AM150" s="2">
        <v>30.85</v>
      </c>
      <c r="AN150" s="2">
        <v>38.96</v>
      </c>
      <c r="AO150" s="2">
        <v>2.62</v>
      </c>
      <c r="AP150" s="2">
        <v>26.23</v>
      </c>
      <c r="AQ150" s="2">
        <v>9.83</v>
      </c>
      <c r="AR150" s="2">
        <v>734.3</v>
      </c>
    </row>
    <row r="151" spans="1:44" x14ac:dyDescent="0.55000000000000004">
      <c r="A151" s="2" t="s">
        <v>150</v>
      </c>
      <c r="B151" s="2">
        <v>20.399999999999999</v>
      </c>
      <c r="C151" s="2">
        <v>7.84</v>
      </c>
      <c r="D151" s="2">
        <v>21.51</v>
      </c>
      <c r="E151" s="2">
        <v>15.67</v>
      </c>
      <c r="F151" s="2">
        <v>11.84</v>
      </c>
      <c r="G151" s="2">
        <v>8.56</v>
      </c>
      <c r="H151" s="2">
        <v>14.1</v>
      </c>
      <c r="I151" s="2">
        <v>58.7</v>
      </c>
      <c r="J151" s="2">
        <v>14.19</v>
      </c>
      <c r="K151" s="2">
        <v>44.02</v>
      </c>
      <c r="L151" s="2">
        <v>37.67</v>
      </c>
      <c r="M151" s="2">
        <v>20.45</v>
      </c>
      <c r="N151" s="2">
        <v>21.16</v>
      </c>
      <c r="O151" s="2">
        <v>11.62</v>
      </c>
      <c r="P151" s="2">
        <v>0.47</v>
      </c>
      <c r="Q151" s="2">
        <v>81.319999999999993</v>
      </c>
      <c r="R151" s="2">
        <v>16.54</v>
      </c>
      <c r="S151" s="2">
        <v>0.97</v>
      </c>
      <c r="T151" s="2">
        <v>4.4800000000000004</v>
      </c>
      <c r="U151" s="2">
        <v>12.46</v>
      </c>
      <c r="V151" s="2">
        <v>25.41</v>
      </c>
      <c r="W151" s="2">
        <v>12.26</v>
      </c>
      <c r="X151" s="2">
        <v>13.39</v>
      </c>
      <c r="Y151" s="2">
        <v>7.77</v>
      </c>
      <c r="Z151" s="2">
        <v>4.6399999999999997</v>
      </c>
      <c r="AA151" s="2">
        <v>11.89</v>
      </c>
      <c r="AB151" s="2">
        <v>29.56</v>
      </c>
      <c r="AC151" s="2">
        <v>8.44</v>
      </c>
      <c r="AD151" s="2">
        <v>10.46</v>
      </c>
      <c r="AE151" s="2">
        <v>12.04</v>
      </c>
      <c r="AF151" s="2">
        <v>27.27</v>
      </c>
      <c r="AG151" s="2">
        <v>15.73</v>
      </c>
      <c r="AH151" s="2">
        <v>2.08</v>
      </c>
      <c r="AI151" s="2">
        <v>10.11</v>
      </c>
      <c r="AJ151" s="2">
        <v>0.09</v>
      </c>
      <c r="AK151" s="2">
        <v>13.65</v>
      </c>
      <c r="AL151" s="2">
        <v>31.07</v>
      </c>
      <c r="AM151" s="2">
        <v>29.11</v>
      </c>
      <c r="AN151" s="2">
        <v>31.53</v>
      </c>
      <c r="AO151" s="2">
        <v>1.82</v>
      </c>
      <c r="AP151" s="2">
        <v>36.17</v>
      </c>
      <c r="AQ151" s="2">
        <v>7.16</v>
      </c>
      <c r="AR151" s="2">
        <v>1050.5999999999999</v>
      </c>
    </row>
    <row r="152" spans="1:44" x14ac:dyDescent="0.55000000000000004">
      <c r="A152" s="2" t="s">
        <v>151</v>
      </c>
      <c r="B152" s="2">
        <v>28.1</v>
      </c>
      <c r="C152" s="2">
        <v>5.58</v>
      </c>
      <c r="D152" s="2">
        <v>10.8</v>
      </c>
      <c r="E152" s="2">
        <v>13.51</v>
      </c>
      <c r="F152" s="2">
        <v>15.06</v>
      </c>
      <c r="G152" s="2">
        <v>12.49</v>
      </c>
      <c r="H152" s="2">
        <v>14.4</v>
      </c>
      <c r="I152" s="2">
        <v>94.2</v>
      </c>
      <c r="J152" s="2">
        <v>14.04</v>
      </c>
      <c r="K152" s="2">
        <v>46.41</v>
      </c>
      <c r="L152" s="2">
        <v>43.59</v>
      </c>
      <c r="M152" s="2">
        <v>33.39</v>
      </c>
      <c r="N152" s="2">
        <v>8.75</v>
      </c>
      <c r="O152" s="2">
        <v>3.12</v>
      </c>
      <c r="P152" s="2">
        <v>2.93</v>
      </c>
      <c r="Q152" s="2">
        <v>84.93</v>
      </c>
      <c r="R152" s="2">
        <v>18.43</v>
      </c>
      <c r="S152" s="2">
        <v>8.06</v>
      </c>
      <c r="T152" s="2">
        <v>1.66</v>
      </c>
      <c r="U152" s="2">
        <v>5.5</v>
      </c>
      <c r="V152" s="2">
        <v>20.5</v>
      </c>
      <c r="W152" s="2">
        <v>19.39</v>
      </c>
      <c r="X152" s="2">
        <v>13.68</v>
      </c>
      <c r="Y152" s="2">
        <v>13.19</v>
      </c>
      <c r="Z152" s="2">
        <v>8.5399999999999991</v>
      </c>
      <c r="AA152" s="2">
        <v>12.79</v>
      </c>
      <c r="AB152" s="2">
        <v>14.03</v>
      </c>
      <c r="AC152" s="2">
        <v>8.99</v>
      </c>
      <c r="AD152" s="2">
        <v>10.55</v>
      </c>
      <c r="AE152" s="2">
        <v>16.690000000000001</v>
      </c>
      <c r="AF152" s="2">
        <v>19.489999999999998</v>
      </c>
      <c r="AG152" s="2">
        <v>39.21</v>
      </c>
      <c r="AH152" s="2">
        <v>0.91</v>
      </c>
      <c r="AI152" s="2">
        <v>0.4</v>
      </c>
      <c r="AJ152" s="2">
        <v>0.06</v>
      </c>
      <c r="AK152" s="2">
        <v>11.52</v>
      </c>
      <c r="AL152" s="2">
        <v>28.41</v>
      </c>
      <c r="AM152" s="2">
        <v>47.52</v>
      </c>
      <c r="AN152" s="2">
        <v>28.77</v>
      </c>
      <c r="AO152" s="2">
        <v>0.56999999999999995</v>
      </c>
      <c r="AP152" s="2">
        <v>20.079999999999998</v>
      </c>
      <c r="AQ152" s="2">
        <v>6.68</v>
      </c>
      <c r="AR152" s="2">
        <v>1079.8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03A1-DDE2-4773-A453-B9E46F6183E1}">
  <dimension ref="A1:AR152"/>
  <sheetViews>
    <sheetView topLeftCell="AD129" workbookViewId="0">
      <selection activeCell="B1" sqref="B1:AR152"/>
    </sheetView>
  </sheetViews>
  <sheetFormatPr defaultColWidth="10.5859375" defaultRowHeight="16.149999999999999" x14ac:dyDescent="0.55000000000000004"/>
  <cols>
    <col min="1" max="1" width="20.5859375" customWidth="1"/>
  </cols>
  <sheetData>
    <row r="1" spans="1:44" x14ac:dyDescent="0.55000000000000004">
      <c r="A1" s="2" t="s">
        <v>0</v>
      </c>
      <c r="B1" s="2" t="s">
        <v>179</v>
      </c>
      <c r="C1" s="2" t="s">
        <v>180</v>
      </c>
      <c r="D1" s="2" t="s">
        <v>181</v>
      </c>
      <c r="E1" s="2" t="s">
        <v>182</v>
      </c>
      <c r="F1" s="2" t="s">
        <v>183</v>
      </c>
      <c r="G1" s="2" t="s">
        <v>184</v>
      </c>
      <c r="H1" s="2" t="s">
        <v>185</v>
      </c>
      <c r="I1" s="2" t="s">
        <v>186</v>
      </c>
      <c r="J1" s="2" t="s">
        <v>187</v>
      </c>
      <c r="K1" s="2" t="s">
        <v>188</v>
      </c>
      <c r="L1" s="2" t="s">
        <v>189</v>
      </c>
      <c r="M1" s="2" t="s">
        <v>190</v>
      </c>
      <c r="N1" s="2" t="s">
        <v>191</v>
      </c>
      <c r="O1" s="2" t="s">
        <v>192</v>
      </c>
      <c r="P1" s="2" t="s">
        <v>193</v>
      </c>
      <c r="Q1" s="2" t="s">
        <v>194</v>
      </c>
      <c r="R1" s="2" t="s">
        <v>195</v>
      </c>
      <c r="S1" s="2" t="s">
        <v>196</v>
      </c>
      <c r="T1" s="2" t="s">
        <v>197</v>
      </c>
      <c r="U1" s="2" t="s">
        <v>198</v>
      </c>
      <c r="V1" s="2" t="s">
        <v>199</v>
      </c>
      <c r="W1" s="2" t="s">
        <v>200</v>
      </c>
      <c r="X1" s="2" t="s">
        <v>201</v>
      </c>
      <c r="Y1" s="2" t="s">
        <v>202</v>
      </c>
      <c r="Z1" s="2" t="s">
        <v>203</v>
      </c>
      <c r="AA1" s="2" t="s">
        <v>204</v>
      </c>
      <c r="AB1" s="2" t="s">
        <v>205</v>
      </c>
      <c r="AC1" s="2" t="s">
        <v>206</v>
      </c>
      <c r="AD1" s="2" t="s">
        <v>207</v>
      </c>
      <c r="AE1" s="2" t="s">
        <v>208</v>
      </c>
      <c r="AF1" s="2" t="s">
        <v>209</v>
      </c>
      <c r="AG1" s="2" t="s">
        <v>210</v>
      </c>
      <c r="AH1" s="2" t="s">
        <v>211</v>
      </c>
      <c r="AI1" s="2" t="s">
        <v>212</v>
      </c>
      <c r="AJ1" s="2" t="s">
        <v>213</v>
      </c>
      <c r="AK1" s="2" t="s">
        <v>214</v>
      </c>
      <c r="AL1" s="2" t="s">
        <v>215</v>
      </c>
      <c r="AM1" s="2" t="s">
        <v>216</v>
      </c>
      <c r="AN1" s="2" t="s">
        <v>217</v>
      </c>
      <c r="AO1" s="2" t="s">
        <v>218</v>
      </c>
      <c r="AP1" s="2" t="s">
        <v>219</v>
      </c>
      <c r="AQ1" s="2" t="s">
        <v>220</v>
      </c>
      <c r="AR1" s="2" t="s">
        <v>221</v>
      </c>
    </row>
    <row r="2" spans="1:44" x14ac:dyDescent="0.55000000000000004">
      <c r="A2" s="2" t="s">
        <v>1</v>
      </c>
      <c r="B2" s="2">
        <f>ROUND((Demographics!B2-AVERAGE(Demographics!B$2:B$152))/_xlfn.STDEV.P(Demographics!B$2:B$152),4)</f>
        <v>-1.2901</v>
      </c>
      <c r="C2" s="2">
        <f>ROUND((Demographics!C2-AVERAGE(Demographics!C$2:C$152))/_xlfn.STDEV.P(Demographics!C$2:C$152),4)</f>
        <v>1.7210000000000001</v>
      </c>
      <c r="D2" s="2">
        <f>ROUND((Demographics!D2-AVERAGE(Demographics!D$2:D$152))/_xlfn.STDEV.P(Demographics!D$2:D$152),4)</f>
        <v>0.94389999999999996</v>
      </c>
      <c r="E2" s="2">
        <f>ROUND((Demographics!E2-AVERAGE(Demographics!E$2:E$152))/_xlfn.STDEV.P(Demographics!E$2:E$152),4)</f>
        <v>1.8800000000000001E-2</v>
      </c>
      <c r="F2" s="2">
        <f>ROUND((Demographics!F2-AVERAGE(Demographics!F$2:F$152))/_xlfn.STDEV.P(Demographics!F$2:F$152),4)</f>
        <v>-1.0474000000000001</v>
      </c>
      <c r="G2" s="2">
        <f>ROUND((Demographics!G2-AVERAGE(Demographics!G$2:G$152))/_xlfn.STDEV.P(Demographics!G$2:G$152),4)</f>
        <v>-0.51090000000000002</v>
      </c>
      <c r="H2" s="2">
        <f>ROUND((Demographics!H2-AVERAGE(Demographics!H$2:H$152))/_xlfn.STDEV.P(Demographics!H$2:H$152),4)</f>
        <v>-0.2172</v>
      </c>
      <c r="I2" s="2">
        <f>ROUND((Demographics!I2-AVERAGE(Demographics!I$2:I$152))/_xlfn.STDEV.P(Demographics!I$2:I$152),4)</f>
        <v>-0.88529999999999998</v>
      </c>
      <c r="J2" s="2">
        <f>ROUND((Demographics!J2-AVERAGE(Demographics!J$2:J$152))/_xlfn.STDEV.P(Demographics!J$2:J$152),4)</f>
        <v>-6.0499999999999998E-2</v>
      </c>
      <c r="K2" s="2">
        <f>ROUND((Demographics!K2-AVERAGE(Demographics!K$2:K$152))/_xlfn.STDEV.P(Demographics!K$2:K$152),4)</f>
        <v>-0.44009999999999999</v>
      </c>
      <c r="L2" s="2">
        <f>ROUND((Demographics!L2-AVERAGE(Demographics!L$2:L$152))/_xlfn.STDEV.P(Demographics!L$2:L$152),4)</f>
        <v>-0.14940000000000001</v>
      </c>
      <c r="M2" s="2">
        <f>ROUND((Demographics!M2-AVERAGE(Demographics!M$2:M$152))/_xlfn.STDEV.P(Demographics!M$2:M$152),4)</f>
        <v>-1.2090000000000001</v>
      </c>
      <c r="N2" s="2">
        <f>ROUND((Demographics!N2-AVERAGE(Demographics!N$2:N$152))/_xlfn.STDEV.P(Demographics!N$2:N$152),4)</f>
        <v>0.83440000000000003</v>
      </c>
      <c r="O2" s="2">
        <f>ROUND((Demographics!O2-AVERAGE(Demographics!O$2:O$152))/_xlfn.STDEV.P(Demographics!O$2:O$152),4)</f>
        <v>0.73109999999999997</v>
      </c>
      <c r="P2" s="2">
        <f>ROUND((Demographics!P2-AVERAGE(Demographics!P$2:P$152))/_xlfn.STDEV.P(Demographics!P$2:P$152),4)</f>
        <v>-0.38069999999999998</v>
      </c>
      <c r="Q2" s="2">
        <f>ROUND((Demographics!Q2-AVERAGE(Demographics!Q$2:Q$152))/_xlfn.STDEV.P(Demographics!Q$2:Q$152),4)</f>
        <v>-0.40150000000000002</v>
      </c>
      <c r="R2" s="2">
        <f>ROUND((Demographics!R2-AVERAGE(Demographics!R$2:R$152))/_xlfn.STDEV.P(Demographics!R$2:R$152),4)</f>
        <v>-0.54090000000000005</v>
      </c>
      <c r="S2" s="2">
        <f>ROUND((Demographics!S2-AVERAGE(Demographics!S$2:S$152))/_xlfn.STDEV.P(Demographics!S$2:S$152),4)</f>
        <v>-0.46949999999999997</v>
      </c>
      <c r="T2" s="2">
        <f>ROUND((Demographics!T2-AVERAGE(Demographics!T$2:T$152))/_xlfn.STDEV.P(Demographics!T$2:T$152),4)</f>
        <v>1.0500000000000001E-2</v>
      </c>
      <c r="U2" s="2">
        <f>ROUND((Demographics!U2-AVERAGE(Demographics!U$2:U$152))/_xlfn.STDEV.P(Demographics!U$2:U$152),4)</f>
        <v>0.43459999999999999</v>
      </c>
      <c r="V2" s="2">
        <f>ROUND((Demographics!V2-AVERAGE(Demographics!V$2:V$152))/_xlfn.STDEV.P(Demographics!V$2:V$152),4)</f>
        <v>1.1766000000000001</v>
      </c>
      <c r="W2" s="2">
        <f>ROUND((Demographics!W2-AVERAGE(Demographics!W$2:W$152))/_xlfn.STDEV.P(Demographics!W$2:W$152),4)</f>
        <v>-0.76919999999999999</v>
      </c>
      <c r="X2" s="2">
        <f>ROUND((Demographics!X2-AVERAGE(Demographics!X$2:X$152))/_xlfn.STDEV.P(Demographics!X$2:X$152),4)</f>
        <v>-0.35339999999999999</v>
      </c>
      <c r="Y2" s="2">
        <f>ROUND((Demographics!Y2-AVERAGE(Demographics!Y$2:Y$152))/_xlfn.STDEV.P(Demographics!Y$2:Y$152),4)</f>
        <v>-0.10879999999999999</v>
      </c>
      <c r="Z2" s="2">
        <f>ROUND((Demographics!Z2-AVERAGE(Demographics!Z$2:Z$152))/_xlfn.STDEV.P(Demographics!Z$2:Z$152),4)</f>
        <v>-0.73780000000000001</v>
      </c>
      <c r="AA2" s="2">
        <f>ROUND((Demographics!AA2-AVERAGE(Demographics!AA$2:AA$152))/_xlfn.STDEV.P(Demographics!AA$2:AA$152),4)</f>
        <v>-0.15379999999999999</v>
      </c>
      <c r="AB2" s="2">
        <f>ROUND((Demographics!AB2-AVERAGE(Demographics!AB$2:AB$152))/_xlfn.STDEV.P(Demographics!AB$2:AB$152),4)</f>
        <v>0.94989999999999997</v>
      </c>
      <c r="AC2" s="2">
        <f>ROUND((Demographics!AC2-AVERAGE(Demographics!AC$2:AC$152))/_xlfn.STDEV.P(Demographics!AC$2:AC$152),4)</f>
        <v>-0.54849999999999999</v>
      </c>
      <c r="AD2" s="2">
        <f>ROUND((Demographics!AD2-AVERAGE(Demographics!AD$2:AD$152))/_xlfn.STDEV.P(Demographics!AD$2:AD$152),4)</f>
        <v>0.46410000000000001</v>
      </c>
      <c r="AE2" s="2">
        <f>ROUND((Demographics!AE2-AVERAGE(Demographics!AE$2:AE$152))/_xlfn.STDEV.P(Demographics!AE$2:AE$152),4)</f>
        <v>-1.0702</v>
      </c>
      <c r="AF2" s="2">
        <f>ROUND((Demographics!AF2-AVERAGE(Demographics!AF$2:AF$152))/_xlfn.STDEV.P(Demographics!AF$2:AF$152),4)</f>
        <v>-0.87450000000000006</v>
      </c>
      <c r="AG2" s="2">
        <f>ROUND((Demographics!AG2-AVERAGE(Demographics!AG$2:AG$152))/_xlfn.STDEV.P(Demographics!AG$2:AG$152),4)</f>
        <v>-0.76919999999999999</v>
      </c>
      <c r="AH2" s="2">
        <f>ROUND((Demographics!AH2-AVERAGE(Demographics!AH$2:AH$152))/_xlfn.STDEV.P(Demographics!AH$2:AH$152),4)</f>
        <v>0.72199999999999998</v>
      </c>
      <c r="AI2" s="2">
        <f>ROUND((Demographics!AI2-AVERAGE(Demographics!AI$2:AI$152))/_xlfn.STDEV.P(Demographics!AI$2:AI$152),4)</f>
        <v>0.43630000000000002</v>
      </c>
      <c r="AJ2" s="2">
        <f>ROUND((Demographics!AJ2-AVERAGE(Demographics!AJ$2:AJ$152))/_xlfn.STDEV.P(Demographics!AJ$2:AJ$152),4)</f>
        <v>-0.21959999999999999</v>
      </c>
      <c r="AK2" s="2">
        <f>ROUND((Demographics!AK2-AVERAGE(Demographics!AK$2:AK$152))/_xlfn.STDEV.P(Demographics!AK$2:AK$152),4)</f>
        <v>0.83240000000000003</v>
      </c>
      <c r="AL2" s="2">
        <f>ROUND((Demographics!AL2-AVERAGE(Demographics!AL$2:AL$152))/_xlfn.STDEV.P(Demographics!AL$2:AL$152),4)</f>
        <v>0.52710000000000001</v>
      </c>
      <c r="AM2" s="2">
        <f>ROUND((Demographics!AM2-AVERAGE(Demographics!AM$2:AM$152))/_xlfn.STDEV.P(Demographics!AM$2:AM$152),4)</f>
        <v>-0.89180000000000004</v>
      </c>
      <c r="AN2" s="2">
        <f>ROUND((Demographics!AN2-AVERAGE(Demographics!AN$2:AN$152))/_xlfn.STDEV.P(Demographics!AN$2:AN$152),4)</f>
        <v>-0.65410000000000001</v>
      </c>
      <c r="AO2" s="2">
        <f>ROUND((Demographics!AO2-AVERAGE(Demographics!AO$2:AO$152))/_xlfn.STDEV.P(Demographics!AO$2:AO$152),4)</f>
        <v>1.3960999999999999</v>
      </c>
      <c r="AP2" s="2">
        <f>ROUND((Demographics!AP2-AVERAGE(Demographics!AP$2:AP$152))/_xlfn.STDEV.P(Demographics!AP$2:AP$152),4)</f>
        <v>1.2112000000000001</v>
      </c>
      <c r="AQ2" s="2">
        <f>ROUND((Demographics!AQ2-AVERAGE(Demographics!AQ$2:AQ$152))/_xlfn.STDEV.P(Demographics!AQ$2:AQ$152),4)</f>
        <v>1.1235999999999999</v>
      </c>
      <c r="AR2" s="2">
        <f>ROUND((Demographics!AR2-AVERAGE(Demographics!AR$2:AR$152))/_xlfn.STDEV.P(Demographics!AR$2:AR$152),4)</f>
        <v>-0.5988</v>
      </c>
    </row>
    <row r="3" spans="1:44" x14ac:dyDescent="0.55000000000000004">
      <c r="A3" s="2" t="s">
        <v>2</v>
      </c>
      <c r="B3" s="2">
        <f>ROUND((Demographics!B3-AVERAGE(Demographics!B$2:B$152))/_xlfn.STDEV.P(Demographics!B$2:B$152),4)</f>
        <v>-0.25319999999999998</v>
      </c>
      <c r="C3" s="2">
        <f>ROUND((Demographics!C3-AVERAGE(Demographics!C$2:C$152))/_xlfn.STDEV.P(Demographics!C$2:C$152),4)</f>
        <v>-2.5700000000000001E-2</v>
      </c>
      <c r="D3" s="2">
        <f>ROUND((Demographics!D3-AVERAGE(Demographics!D$2:D$152))/_xlfn.STDEV.P(Demographics!D$2:D$152),4)</f>
        <v>-0.23830000000000001</v>
      </c>
      <c r="E3" s="2">
        <f>ROUND((Demographics!E3-AVERAGE(Demographics!E$2:E$152))/_xlfn.STDEV.P(Demographics!E$2:E$152),4)</f>
        <v>7.4999999999999997E-2</v>
      </c>
      <c r="F3" s="2">
        <f>ROUND((Demographics!F3-AVERAGE(Demographics!F$2:F$152))/_xlfn.STDEV.P(Demographics!F$2:F$152),4)</f>
        <v>1.0814999999999999</v>
      </c>
      <c r="G3" s="2">
        <f>ROUND((Demographics!G3-AVERAGE(Demographics!G$2:G$152))/_xlfn.STDEV.P(Demographics!G$2:G$152),4)</f>
        <v>0.58919999999999995</v>
      </c>
      <c r="H3" s="2">
        <f>ROUND((Demographics!H3-AVERAGE(Demographics!H$2:H$152))/_xlfn.STDEV.P(Demographics!H$2:H$152),4)</f>
        <v>-9.8000000000000004E-2</v>
      </c>
      <c r="I3" s="2">
        <f>ROUND((Demographics!I3-AVERAGE(Demographics!I$2:I$152))/_xlfn.STDEV.P(Demographics!I$2:I$152),4)</f>
        <v>-0.27039999999999997</v>
      </c>
      <c r="J3" s="2">
        <f>ROUND((Demographics!J3-AVERAGE(Demographics!J$2:J$152))/_xlfn.STDEV.P(Demographics!J$2:J$152),4)</f>
        <v>-0.34649999999999997</v>
      </c>
      <c r="K3" s="2">
        <f>ROUND((Demographics!K3-AVERAGE(Demographics!K$2:K$152))/_xlfn.STDEV.P(Demographics!K$2:K$152),4)</f>
        <v>0.92449999999999999</v>
      </c>
      <c r="L3" s="2">
        <f>ROUND((Demographics!L3-AVERAGE(Demographics!L$2:L$152))/_xlfn.STDEV.P(Demographics!L$2:L$152),4)</f>
        <v>6.0900000000000003E-2</v>
      </c>
      <c r="M3" s="2">
        <f>ROUND((Demographics!M3-AVERAGE(Demographics!M$2:M$152))/_xlfn.STDEV.P(Demographics!M$2:M$152),4)</f>
        <v>0.32529999999999998</v>
      </c>
      <c r="N3" s="2">
        <f>ROUND((Demographics!N3-AVERAGE(Demographics!N$2:N$152))/_xlfn.STDEV.P(Demographics!N$2:N$152),4)</f>
        <v>0.11849999999999999</v>
      </c>
      <c r="O3" s="2">
        <f>ROUND((Demographics!O3-AVERAGE(Demographics!O$2:O$152))/_xlfn.STDEV.P(Demographics!O$2:O$152),4)</f>
        <v>3.7000000000000002E-3</v>
      </c>
      <c r="P3" s="2">
        <f>ROUND((Demographics!P3-AVERAGE(Demographics!P$2:P$152))/_xlfn.STDEV.P(Demographics!P$2:P$152),4)</f>
        <v>-0.57179999999999997</v>
      </c>
      <c r="Q3" s="2">
        <f>ROUND((Demographics!Q3-AVERAGE(Demographics!Q$2:Q$152))/_xlfn.STDEV.P(Demographics!Q$2:Q$152),4)</f>
        <v>0.98509999999999998</v>
      </c>
      <c r="R3" s="2">
        <f>ROUND((Demographics!R3-AVERAGE(Demographics!R$2:R$152))/_xlfn.STDEV.P(Demographics!R$2:R$152),4)</f>
        <v>0.99360000000000004</v>
      </c>
      <c r="S3" s="2">
        <f>ROUND((Demographics!S3-AVERAGE(Demographics!S$2:S$152))/_xlfn.STDEV.P(Demographics!S$2:S$152),4)</f>
        <v>-0.71179999999999999</v>
      </c>
      <c r="T3" s="2">
        <f>ROUND((Demographics!T3-AVERAGE(Demographics!T$2:T$152))/_xlfn.STDEV.P(Demographics!T$2:T$152),4)</f>
        <v>0.17150000000000001</v>
      </c>
      <c r="U3" s="2">
        <f>ROUND((Demographics!U3-AVERAGE(Demographics!U$2:U$152))/_xlfn.STDEV.P(Demographics!U$2:U$152),4)</f>
        <v>0.1593</v>
      </c>
      <c r="V3" s="2">
        <f>ROUND((Demographics!V3-AVERAGE(Demographics!V$2:V$152))/_xlfn.STDEV.P(Demographics!V$2:V$152),4)</f>
        <v>-0.36620000000000003</v>
      </c>
      <c r="W3" s="2">
        <f>ROUND((Demographics!W3-AVERAGE(Demographics!W$2:W$152))/_xlfn.STDEV.P(Demographics!W$2:W$152),4)</f>
        <v>1.1613</v>
      </c>
      <c r="X3" s="2">
        <f>ROUND((Demographics!X3-AVERAGE(Demographics!X$2:X$152))/_xlfn.STDEV.P(Demographics!X$2:X$152),4)</f>
        <v>1.2945</v>
      </c>
      <c r="Y3" s="2">
        <f>ROUND((Demographics!Y3-AVERAGE(Demographics!Y$2:Y$152))/_xlfn.STDEV.P(Demographics!Y$2:Y$152),4)</f>
        <v>-0.57569999999999999</v>
      </c>
      <c r="Z3" s="2">
        <f>ROUND((Demographics!Z3-AVERAGE(Demographics!Z$2:Z$152))/_xlfn.STDEV.P(Demographics!Z$2:Z$152),4)</f>
        <v>-0.29389999999999999</v>
      </c>
      <c r="AA3" s="2">
        <f>ROUND((Demographics!AA3-AVERAGE(Demographics!AA$2:AA$152))/_xlfn.STDEV.P(Demographics!AA$2:AA$152),4)</f>
        <v>-0.25030000000000002</v>
      </c>
      <c r="AB3" s="2">
        <f>ROUND((Demographics!AB3-AVERAGE(Demographics!AB$2:AB$152))/_xlfn.STDEV.P(Demographics!AB$2:AB$152),4)</f>
        <v>-6.1800000000000001E-2</v>
      </c>
      <c r="AC3" s="2">
        <f>ROUND((Demographics!AC3-AVERAGE(Demographics!AC$2:AC$152))/_xlfn.STDEV.P(Demographics!AC$2:AC$152),4)</f>
        <v>1.1651</v>
      </c>
      <c r="AD3" s="2">
        <f>ROUND((Demographics!AD3-AVERAGE(Demographics!AD$2:AD$152))/_xlfn.STDEV.P(Demographics!AD$2:AD$152),4)</f>
        <v>-0.67749999999999999</v>
      </c>
      <c r="AE3" s="2">
        <f>ROUND((Demographics!AE3-AVERAGE(Demographics!AE$2:AE$152))/_xlfn.STDEV.P(Demographics!AE$2:AE$152),4)</f>
        <v>0.47320000000000001</v>
      </c>
      <c r="AF3" s="2">
        <f>ROUND((Demographics!AF3-AVERAGE(Demographics!AF$2:AF$152))/_xlfn.STDEV.P(Demographics!AF$2:AF$152),4)</f>
        <v>-0.2319</v>
      </c>
      <c r="AG3" s="2">
        <f>ROUND((Demographics!AG3-AVERAGE(Demographics!AG$2:AG$152))/_xlfn.STDEV.P(Demographics!AG$2:AG$152),4)</f>
        <v>-0.20619999999999999</v>
      </c>
      <c r="AH3" s="2">
        <f>ROUND((Demographics!AH3-AVERAGE(Demographics!AH$2:AH$152))/_xlfn.STDEV.P(Demographics!AH$2:AH$152),4)</f>
        <v>0.61099999999999999</v>
      </c>
      <c r="AI3" s="2">
        <f>ROUND((Demographics!AI3-AVERAGE(Demographics!AI$2:AI$152))/_xlfn.STDEV.P(Demographics!AI$2:AI$152),4)</f>
        <v>-0.32500000000000001</v>
      </c>
      <c r="AJ3" s="2">
        <f>ROUND((Demographics!AJ3-AVERAGE(Demographics!AJ$2:AJ$152))/_xlfn.STDEV.P(Demographics!AJ$2:AJ$152),4)</f>
        <v>-0.1988</v>
      </c>
      <c r="AK3" s="2">
        <f>ROUND((Demographics!AK3-AVERAGE(Demographics!AK$2:AK$152))/_xlfn.STDEV.P(Demographics!AK$2:AK$152),4)</f>
        <v>-0.40339999999999998</v>
      </c>
      <c r="AL3" s="2">
        <f>ROUND((Demographics!AL3-AVERAGE(Demographics!AL$2:AL$152))/_xlfn.STDEV.P(Demographics!AL$2:AL$152),4)</f>
        <v>0.54</v>
      </c>
      <c r="AM3" s="2">
        <f>ROUND((Demographics!AM3-AVERAGE(Demographics!AM$2:AM$152))/_xlfn.STDEV.P(Demographics!AM$2:AM$152),4)</f>
        <v>1.0602</v>
      </c>
      <c r="AN3" s="2">
        <f>ROUND((Demographics!AN3-AVERAGE(Demographics!AN$2:AN$152))/_xlfn.STDEV.P(Demographics!AN$2:AN$152),4)</f>
        <v>0.50700000000000001</v>
      </c>
      <c r="AO3" s="2">
        <f>ROUND((Demographics!AO3-AVERAGE(Demographics!AO$2:AO$152))/_xlfn.STDEV.P(Demographics!AO$2:AO$152),4)</f>
        <v>-0.71260000000000001</v>
      </c>
      <c r="AP3" s="2">
        <f>ROUND((Demographics!AP3-AVERAGE(Demographics!AP$2:AP$152))/_xlfn.STDEV.P(Demographics!AP$2:AP$152),4)</f>
        <v>-1.2401</v>
      </c>
      <c r="AQ3" s="2">
        <f>ROUND((Demographics!AQ3-AVERAGE(Demographics!AQ$2:AQ$152))/_xlfn.STDEV.P(Demographics!AQ$2:AQ$152),4)</f>
        <v>-0.89470000000000005</v>
      </c>
      <c r="AR3" s="2">
        <f>ROUND((Demographics!AR3-AVERAGE(Demographics!AR$2:AR$152))/_xlfn.STDEV.P(Demographics!AR$2:AR$152),4)</f>
        <v>0.24970000000000001</v>
      </c>
    </row>
    <row r="4" spans="1:44" x14ac:dyDescent="0.55000000000000004">
      <c r="A4" s="2" t="s">
        <v>3</v>
      </c>
      <c r="B4" s="2">
        <f>ROUND((Demographics!B4-AVERAGE(Demographics!B$2:B$152))/_xlfn.STDEV.P(Demographics!B$2:B$152),4)</f>
        <v>0.1552</v>
      </c>
      <c r="C4" s="2">
        <f>ROUND((Demographics!C4-AVERAGE(Demographics!C$2:C$152))/_xlfn.STDEV.P(Demographics!C$2:C$152),4)</f>
        <v>-4.8399999999999999E-2</v>
      </c>
      <c r="D4" s="2">
        <f>ROUND((Demographics!D4-AVERAGE(Demographics!D$2:D$152))/_xlfn.STDEV.P(Demographics!D$2:D$152),4)</f>
        <v>-0.62680000000000002</v>
      </c>
      <c r="E4" s="2">
        <f>ROUND((Demographics!E4-AVERAGE(Demographics!E$2:E$152))/_xlfn.STDEV.P(Demographics!E$2:E$152),4)</f>
        <v>-0.76200000000000001</v>
      </c>
      <c r="F4" s="2">
        <f>ROUND((Demographics!F4-AVERAGE(Demographics!F$2:F$152))/_xlfn.STDEV.P(Demographics!F$2:F$152),4)</f>
        <v>0.1376</v>
      </c>
      <c r="G4" s="2">
        <f>ROUND((Demographics!G4-AVERAGE(Demographics!G$2:G$152))/_xlfn.STDEV.P(Demographics!G$2:G$152),4)</f>
        <v>0.68089999999999995</v>
      </c>
      <c r="H4" s="2">
        <f>ROUND((Demographics!H4-AVERAGE(Demographics!H$2:H$152))/_xlfn.STDEV.P(Demographics!H$2:H$152),4)</f>
        <v>0.47389999999999999</v>
      </c>
      <c r="I4" s="2">
        <f>ROUND((Demographics!I4-AVERAGE(Demographics!I$2:I$152))/_xlfn.STDEV.P(Demographics!I$2:I$152),4)</f>
        <v>0.91279999999999994</v>
      </c>
      <c r="J4" s="2">
        <f>ROUND((Demographics!J4-AVERAGE(Demographics!J$2:J$152))/_xlfn.STDEV.P(Demographics!J$2:J$152),4)</f>
        <v>0.626</v>
      </c>
      <c r="K4" s="2">
        <f>ROUND((Demographics!K4-AVERAGE(Demographics!K$2:K$152))/_xlfn.STDEV.P(Demographics!K$2:K$152),4)</f>
        <v>-0.51980000000000004</v>
      </c>
      <c r="L4" s="2">
        <f>ROUND((Demographics!L4-AVERAGE(Demographics!L$2:L$152))/_xlfn.STDEV.P(Demographics!L$2:L$152),4)</f>
        <v>0.16439999999999999</v>
      </c>
      <c r="M4" s="2">
        <f>ROUND((Demographics!M4-AVERAGE(Demographics!M$2:M$152))/_xlfn.STDEV.P(Demographics!M$2:M$152),4)</f>
        <v>0.36259999999999998</v>
      </c>
      <c r="N4" s="2">
        <f>ROUND((Demographics!N4-AVERAGE(Demographics!N$2:N$152))/_xlfn.STDEV.P(Demographics!N$2:N$152),4)</f>
        <v>-0.38369999999999999</v>
      </c>
      <c r="O4" s="2">
        <f>ROUND((Demographics!O4-AVERAGE(Demographics!O$2:O$152))/_xlfn.STDEV.P(Demographics!O$2:O$152),4)</f>
        <v>-0.14810000000000001</v>
      </c>
      <c r="P4" s="2">
        <f>ROUND((Demographics!P4-AVERAGE(Demographics!P$2:P$152))/_xlfn.STDEV.P(Demographics!P$2:P$152),4)</f>
        <v>-0.3639</v>
      </c>
      <c r="Q4" s="2">
        <f>ROUND((Demographics!Q4-AVERAGE(Demographics!Q$2:Q$152))/_xlfn.STDEV.P(Demographics!Q$2:Q$152),4)</f>
        <v>-0.49469999999999997</v>
      </c>
      <c r="R4" s="2">
        <f>ROUND((Demographics!R4-AVERAGE(Demographics!R$2:R$152))/_xlfn.STDEV.P(Demographics!R$2:R$152),4)</f>
        <v>-0.23880000000000001</v>
      </c>
      <c r="S4" s="2">
        <f>ROUND((Demographics!S4-AVERAGE(Demographics!S$2:S$152))/_xlfn.STDEV.P(Demographics!S$2:S$152),4)</f>
        <v>-0.1022</v>
      </c>
      <c r="T4" s="2">
        <f>ROUND((Demographics!T4-AVERAGE(Demographics!T$2:T$152))/_xlfn.STDEV.P(Demographics!T$2:T$152),4)</f>
        <v>-0.81320000000000003</v>
      </c>
      <c r="U4" s="2">
        <f>ROUND((Demographics!U4-AVERAGE(Demographics!U$2:U$152))/_xlfn.STDEV.P(Demographics!U$2:U$152),4)</f>
        <v>-0.29239999999999999</v>
      </c>
      <c r="V4" s="2">
        <f>ROUND((Demographics!V4-AVERAGE(Demographics!V$2:V$152))/_xlfn.STDEV.P(Demographics!V$2:V$152),4)</f>
        <v>1.7802</v>
      </c>
      <c r="W4" s="2">
        <f>ROUND((Demographics!W4-AVERAGE(Demographics!W$2:W$152))/_xlfn.STDEV.P(Demographics!W$2:W$152),4)</f>
        <v>0.52300000000000002</v>
      </c>
      <c r="X4" s="2">
        <f>ROUND((Demographics!X4-AVERAGE(Demographics!X$2:X$152))/_xlfn.STDEV.P(Demographics!X$2:X$152),4)</f>
        <v>-0.74980000000000002</v>
      </c>
      <c r="Y4" s="2">
        <f>ROUND((Demographics!Y4-AVERAGE(Demographics!Y$2:Y$152))/_xlfn.STDEV.P(Demographics!Y$2:Y$152),4)</f>
        <v>0.31019999999999998</v>
      </c>
      <c r="Z4" s="2">
        <f>ROUND((Demographics!Z4-AVERAGE(Demographics!Z$2:Z$152))/_xlfn.STDEV.P(Demographics!Z$2:Z$152),4)</f>
        <v>-0.20960000000000001</v>
      </c>
      <c r="AA4" s="2">
        <f>ROUND((Demographics!AA4-AVERAGE(Demographics!AA$2:AA$152))/_xlfn.STDEV.P(Demographics!AA$2:AA$152),4)</f>
        <v>-0.25700000000000001</v>
      </c>
      <c r="AB4" s="2">
        <f>ROUND((Demographics!AB4-AVERAGE(Demographics!AB$2:AB$152))/_xlfn.STDEV.P(Demographics!AB$2:AB$152),4)</f>
        <v>-0.1452</v>
      </c>
      <c r="AC4" s="2">
        <f>ROUND((Demographics!AC4-AVERAGE(Demographics!AC$2:AC$152))/_xlfn.STDEV.P(Demographics!AC$2:AC$152),4)</f>
        <v>0.4294</v>
      </c>
      <c r="AD4" s="2">
        <f>ROUND((Demographics!AD4-AVERAGE(Demographics!AD$2:AD$152))/_xlfn.STDEV.P(Demographics!AD$2:AD$152),4)</f>
        <v>0.7994</v>
      </c>
      <c r="AE4" s="2">
        <f>ROUND((Demographics!AE4-AVERAGE(Demographics!AE$2:AE$152))/_xlfn.STDEV.P(Demographics!AE$2:AE$152),4)</f>
        <v>0.4602</v>
      </c>
      <c r="AF4" s="2">
        <f>ROUND((Demographics!AF4-AVERAGE(Demographics!AF$2:AF$152))/_xlfn.STDEV.P(Demographics!AF$2:AF$152),4)</f>
        <v>0.23319999999999999</v>
      </c>
      <c r="AG4" s="2">
        <f>ROUND((Demographics!AG4-AVERAGE(Demographics!AG$2:AG$152))/_xlfn.STDEV.P(Demographics!AG$2:AG$152),4)</f>
        <v>-0.44080000000000003</v>
      </c>
      <c r="AH4" s="2">
        <f>ROUND((Demographics!AH4-AVERAGE(Demographics!AH$2:AH$152))/_xlfn.STDEV.P(Demographics!AH$2:AH$152),4)</f>
        <v>-0.62619999999999998</v>
      </c>
      <c r="AI4" s="2">
        <f>ROUND((Demographics!AI4-AVERAGE(Demographics!AI$2:AI$152))/_xlfn.STDEV.P(Demographics!AI$2:AI$152),4)</f>
        <v>-0.51529999999999998</v>
      </c>
      <c r="AJ4" s="2">
        <f>ROUND((Demographics!AJ4-AVERAGE(Demographics!AJ$2:AJ$152))/_xlfn.STDEV.P(Demographics!AJ$2:AJ$152),4)</f>
        <v>-0.2334</v>
      </c>
      <c r="AK4" s="2">
        <f>ROUND((Demographics!AK4-AVERAGE(Demographics!AK$2:AK$152))/_xlfn.STDEV.P(Demographics!AK$2:AK$152),4)</f>
        <v>-0.51829999999999998</v>
      </c>
      <c r="AL4" s="2">
        <f>ROUND((Demographics!AL4-AVERAGE(Demographics!AL$2:AL$152))/_xlfn.STDEV.P(Demographics!AL$2:AL$152),4)</f>
        <v>1.0766</v>
      </c>
      <c r="AM4" s="2">
        <f>ROUND((Demographics!AM4-AVERAGE(Demographics!AM$2:AM$152))/_xlfn.STDEV.P(Demographics!AM$2:AM$152),4)</f>
        <v>0.1111</v>
      </c>
      <c r="AN4" s="2">
        <f>ROUND((Demographics!AN4-AVERAGE(Demographics!AN$2:AN$152))/_xlfn.STDEV.P(Demographics!AN$2:AN$152),4)</f>
        <v>0.57089999999999996</v>
      </c>
      <c r="AO4" s="2">
        <f>ROUND((Demographics!AO4-AVERAGE(Demographics!AO$2:AO$152))/_xlfn.STDEV.P(Demographics!AO$2:AO$152),4)</f>
        <v>-0.17710000000000001</v>
      </c>
      <c r="AP4" s="2">
        <f>ROUND((Demographics!AP4-AVERAGE(Demographics!AP$2:AP$152))/_xlfn.STDEV.P(Demographics!AP$2:AP$152),4)</f>
        <v>-0.47310000000000002</v>
      </c>
      <c r="AQ4" s="2">
        <f>ROUND((Demographics!AQ4-AVERAGE(Demographics!AQ$2:AQ$152))/_xlfn.STDEV.P(Demographics!AQ$2:AQ$152),4)</f>
        <v>-0.13089999999999999</v>
      </c>
      <c r="AR4" s="2">
        <f>ROUND((Demographics!AR4-AVERAGE(Demographics!AR$2:AR$152))/_xlfn.STDEV.P(Demographics!AR$2:AR$152),4)</f>
        <v>-0.90249999999999997</v>
      </c>
    </row>
    <row r="5" spans="1:44" x14ac:dyDescent="0.55000000000000004">
      <c r="A5" s="2" t="s">
        <v>4</v>
      </c>
      <c r="B5" s="2">
        <f>ROUND((Demographics!B5-AVERAGE(Demographics!B$2:B$152))/_xlfn.STDEV.P(Demographics!B$2:B$152),4)</f>
        <v>-0.31609999999999999</v>
      </c>
      <c r="C5" s="2">
        <f>ROUND((Demographics!C5-AVERAGE(Demographics!C$2:C$152))/_xlfn.STDEV.P(Demographics!C$2:C$152),4)</f>
        <v>0.14499999999999999</v>
      </c>
      <c r="D5" s="2">
        <f>ROUND((Demographics!D5-AVERAGE(Demographics!D$2:D$152))/_xlfn.STDEV.P(Demographics!D$2:D$152),4)</f>
        <v>6.7599999999999993E-2</v>
      </c>
      <c r="E5" s="2">
        <f>ROUND((Demographics!E5-AVERAGE(Demographics!E$2:E$152))/_xlfn.STDEV.P(Demographics!E$2:E$152),4)</f>
        <v>-0.1061</v>
      </c>
      <c r="F5" s="2">
        <f>ROUND((Demographics!F5-AVERAGE(Demographics!F$2:F$152))/_xlfn.STDEV.P(Demographics!F$2:F$152),4)</f>
        <v>0.1062</v>
      </c>
      <c r="G5" s="2">
        <f>ROUND((Demographics!G5-AVERAGE(Demographics!G$2:G$152))/_xlfn.STDEV.P(Demographics!G$2:G$152),4)</f>
        <v>8.77E-2</v>
      </c>
      <c r="H5" s="2">
        <f>ROUND((Demographics!H5-AVERAGE(Demographics!H$2:H$152))/_xlfn.STDEV.P(Demographics!H$2:H$152),4)</f>
        <v>6.88E-2</v>
      </c>
      <c r="I5" s="2">
        <f>ROUND((Demographics!I5-AVERAGE(Demographics!I$2:I$152))/_xlfn.STDEV.P(Demographics!I$2:I$152),4)</f>
        <v>-1.4497</v>
      </c>
      <c r="J5" s="2">
        <f>ROUND((Demographics!J5-AVERAGE(Demographics!J$2:J$152))/_xlfn.STDEV.P(Demographics!J$2:J$152),4)</f>
        <v>2.8899999999999999E-2</v>
      </c>
      <c r="K5" s="2">
        <f>ROUND((Demographics!K5-AVERAGE(Demographics!K$2:K$152))/_xlfn.STDEV.P(Demographics!K$2:K$152),4)</f>
        <v>0.96279999999999999</v>
      </c>
      <c r="L5" s="2">
        <f>ROUND((Demographics!L5-AVERAGE(Demographics!L$2:L$152))/_xlfn.STDEV.P(Demographics!L$2:L$152),4)</f>
        <v>0.14369999999999999</v>
      </c>
      <c r="M5" s="2">
        <f>ROUND((Demographics!M5-AVERAGE(Demographics!M$2:M$152))/_xlfn.STDEV.P(Demographics!M$2:M$152),4)</f>
        <v>-0.52100000000000002</v>
      </c>
      <c r="N5" s="2">
        <f>ROUND((Demographics!N5-AVERAGE(Demographics!N$2:N$152))/_xlfn.STDEV.P(Demographics!N$2:N$152),4)</f>
        <v>0.43380000000000002</v>
      </c>
      <c r="O5" s="2">
        <f>ROUND((Demographics!O5-AVERAGE(Demographics!O$2:O$152))/_xlfn.STDEV.P(Demographics!O$2:O$152),4)</f>
        <v>0.30480000000000002</v>
      </c>
      <c r="P5" s="2">
        <f>ROUND((Demographics!P5-AVERAGE(Demographics!P$2:P$152))/_xlfn.STDEV.P(Demographics!P$2:P$152),4)</f>
        <v>-0.47620000000000001</v>
      </c>
      <c r="Q5" s="2">
        <f>ROUND((Demographics!Q5-AVERAGE(Demographics!Q$2:Q$152))/_xlfn.STDEV.P(Demographics!Q$2:Q$152),4)</f>
        <v>-3.6600000000000001E-2</v>
      </c>
      <c r="R5" s="2">
        <f>ROUND((Demographics!R5-AVERAGE(Demographics!R$2:R$152))/_xlfn.STDEV.P(Demographics!R$2:R$152),4)</f>
        <v>0.92759999999999998</v>
      </c>
      <c r="S5" s="2">
        <f>ROUND((Demographics!S5-AVERAGE(Demographics!S$2:S$152))/_xlfn.STDEV.P(Demographics!S$2:S$152),4)</f>
        <v>-0.77339999999999998</v>
      </c>
      <c r="T5" s="2">
        <f>ROUND((Demographics!T5-AVERAGE(Demographics!T$2:T$152))/_xlfn.STDEV.P(Demographics!T$2:T$152),4)</f>
        <v>1.4966999999999999</v>
      </c>
      <c r="U5" s="2">
        <f>ROUND((Demographics!U5-AVERAGE(Demographics!U$2:U$152))/_xlfn.STDEV.P(Demographics!U$2:U$152),4)</f>
        <v>0.46689999999999998</v>
      </c>
      <c r="V5" s="2">
        <f>ROUND((Demographics!V5-AVERAGE(Demographics!V$2:V$152))/_xlfn.STDEV.P(Demographics!V$2:V$152),4)</f>
        <v>-0.76980000000000004</v>
      </c>
      <c r="W5" s="2">
        <f>ROUND((Demographics!W5-AVERAGE(Demographics!W$2:W$152))/_xlfn.STDEV.P(Demographics!W$2:W$152),4)</f>
        <v>-0.32369999999999999</v>
      </c>
      <c r="X5" s="2">
        <f>ROUND((Demographics!X5-AVERAGE(Demographics!X$2:X$152))/_xlfn.STDEV.P(Demographics!X$2:X$152),4)</f>
        <v>1.8268</v>
      </c>
      <c r="Y5" s="2">
        <f>ROUND((Demographics!Y5-AVERAGE(Demographics!Y$2:Y$152))/_xlfn.STDEV.P(Demographics!Y$2:Y$152),4)</f>
        <v>-0.58160000000000001</v>
      </c>
      <c r="Z5" s="2">
        <f>ROUND((Demographics!Z5-AVERAGE(Demographics!Z$2:Z$152))/_xlfn.STDEV.P(Demographics!Z$2:Z$152),4)</f>
        <v>-0.19339999999999999</v>
      </c>
      <c r="AA5" s="2">
        <f>ROUND((Demographics!AA5-AVERAGE(Demographics!AA$2:AA$152))/_xlfn.STDEV.P(Demographics!AA$2:AA$152),4)</f>
        <v>-0.2137</v>
      </c>
      <c r="AB5" s="2">
        <f>ROUND((Demographics!AB5-AVERAGE(Demographics!AB$2:AB$152))/_xlfn.STDEV.P(Demographics!AB$2:AB$152),4)</f>
        <v>0.2797</v>
      </c>
      <c r="AC5" s="2">
        <f>ROUND((Demographics!AC5-AVERAGE(Demographics!AC$2:AC$152))/_xlfn.STDEV.P(Demographics!AC$2:AC$152),4)</f>
        <v>0.18720000000000001</v>
      </c>
      <c r="AD5" s="2">
        <f>ROUND((Demographics!AD5-AVERAGE(Demographics!AD$2:AD$152))/_xlfn.STDEV.P(Demographics!AD$2:AD$152),4)</f>
        <v>-0.84519999999999995</v>
      </c>
      <c r="AE5" s="2">
        <f>ROUND((Demographics!AE5-AVERAGE(Demographics!AE$2:AE$152))/_xlfn.STDEV.P(Demographics!AE$2:AE$152),4)</f>
        <v>-0.36180000000000001</v>
      </c>
      <c r="AF5" s="2">
        <f>ROUND((Demographics!AF5-AVERAGE(Demographics!AF$2:AF$152))/_xlfn.STDEV.P(Demographics!AF$2:AF$152),4)</f>
        <v>0.36359999999999998</v>
      </c>
      <c r="AG5" s="2">
        <f>ROUND((Demographics!AG5-AVERAGE(Demographics!AG$2:AG$152))/_xlfn.STDEV.P(Demographics!AG$2:AG$152),4)</f>
        <v>0.26429999999999998</v>
      </c>
      <c r="AH5" s="2">
        <f>ROUND((Demographics!AH5-AVERAGE(Demographics!AH$2:AH$152))/_xlfn.STDEV.P(Demographics!AH$2:AH$152),4)</f>
        <v>0.8165</v>
      </c>
      <c r="AI5" s="2">
        <f>ROUND((Demographics!AI5-AVERAGE(Demographics!AI$2:AI$152))/_xlfn.STDEV.P(Demographics!AI$2:AI$152),4)</f>
        <v>0.57289999999999996</v>
      </c>
      <c r="AJ5" s="2">
        <f>ROUND((Demographics!AJ5-AVERAGE(Demographics!AJ$2:AJ$152))/_xlfn.STDEV.P(Demographics!AJ$2:AJ$152),4)</f>
        <v>-0.18490000000000001</v>
      </c>
      <c r="AK5" s="2">
        <f>ROUND((Demographics!AK5-AVERAGE(Demographics!AK$2:AK$152))/_xlfn.STDEV.P(Demographics!AK$2:AK$152),4)</f>
        <v>-0.54610000000000003</v>
      </c>
      <c r="AL5" s="2">
        <f>ROUND((Demographics!AL5-AVERAGE(Demographics!AL$2:AL$152))/_xlfn.STDEV.P(Demographics!AL$2:AL$152),4)</f>
        <v>-0.85519999999999996</v>
      </c>
      <c r="AM5" s="2">
        <f>ROUND((Demographics!AM5-AVERAGE(Demographics!AM$2:AM$152))/_xlfn.STDEV.P(Demographics!AM$2:AM$152),4)</f>
        <v>-0.40579999999999999</v>
      </c>
      <c r="AN5" s="2">
        <f>ROUND((Demographics!AN5-AVERAGE(Demographics!AN$2:AN$152))/_xlfn.STDEV.P(Demographics!AN$2:AN$152),4)</f>
        <v>0.59740000000000004</v>
      </c>
      <c r="AO5" s="2">
        <f>ROUND((Demographics!AO5-AVERAGE(Demographics!AO$2:AO$152))/_xlfn.STDEV.P(Demographics!AO$2:AO$152),4)</f>
        <v>1.0267999999999999</v>
      </c>
      <c r="AP5" s="2">
        <f>ROUND((Demographics!AP5-AVERAGE(Demographics!AP$2:AP$152))/_xlfn.STDEV.P(Demographics!AP$2:AP$152),4)</f>
        <v>-7.0000000000000001E-3</v>
      </c>
      <c r="AQ5" s="2">
        <f>ROUND((Demographics!AQ5-AVERAGE(Demographics!AQ$2:AQ$152))/_xlfn.STDEV.P(Demographics!AQ$2:AQ$152),4)</f>
        <v>-0.47649999999999998</v>
      </c>
      <c r="AR5" s="2">
        <f>ROUND((Demographics!AR5-AVERAGE(Demographics!AR$2:AR$152))/_xlfn.STDEV.P(Demographics!AR$2:AR$152),4)</f>
        <v>0.29470000000000002</v>
      </c>
    </row>
    <row r="6" spans="1:44" x14ac:dyDescent="0.55000000000000004">
      <c r="A6" s="2" t="s">
        <v>5</v>
      </c>
      <c r="B6" s="2">
        <f>ROUND((Demographics!B6-AVERAGE(Demographics!B$2:B$152))/_xlfn.STDEV.P(Demographics!B$2:B$152),4)</f>
        <v>-0.2218</v>
      </c>
      <c r="C6" s="2">
        <f>ROUND((Demographics!C6-AVERAGE(Demographics!C$2:C$152))/_xlfn.STDEV.P(Demographics!C$2:C$152),4)</f>
        <v>-0.88480000000000003</v>
      </c>
      <c r="D6" s="2">
        <f>ROUND((Demographics!D6-AVERAGE(Demographics!D$2:D$152))/_xlfn.STDEV.P(Demographics!D$2:D$152),4)</f>
        <v>-0.86950000000000005</v>
      </c>
      <c r="E6" s="2">
        <f>ROUND((Demographics!E6-AVERAGE(Demographics!E$2:E$152))/_xlfn.STDEV.P(Demographics!E$2:E$152),4)</f>
        <v>-1.1117999999999999</v>
      </c>
      <c r="F6" s="2">
        <f>ROUND((Demographics!F6-AVERAGE(Demographics!F$2:F$152))/_xlfn.STDEV.P(Demographics!F$2:F$152),4)</f>
        <v>0.85070000000000001</v>
      </c>
      <c r="G6" s="2">
        <f>ROUND((Demographics!G6-AVERAGE(Demographics!G$2:G$152))/_xlfn.STDEV.P(Demographics!G$2:G$152),4)</f>
        <v>1.3333999999999999</v>
      </c>
      <c r="H6" s="2">
        <f>ROUND((Demographics!H6-AVERAGE(Demographics!H$2:H$152))/_xlfn.STDEV.P(Demographics!H$2:H$152),4)</f>
        <v>1.0697000000000001</v>
      </c>
      <c r="I6" s="2">
        <f>ROUND((Demographics!I6-AVERAGE(Demographics!I$2:I$152))/_xlfn.STDEV.P(Demographics!I$2:I$152),4)</f>
        <v>0.87019999999999997</v>
      </c>
      <c r="J6" s="2">
        <f>ROUND((Demographics!J6-AVERAGE(Demographics!J$2:J$152))/_xlfn.STDEV.P(Demographics!J$2:J$152),4)</f>
        <v>-0.35370000000000001</v>
      </c>
      <c r="K6" s="2">
        <f>ROUND((Demographics!K6-AVERAGE(Demographics!K$2:K$152))/_xlfn.STDEV.P(Demographics!K$2:K$152),4)</f>
        <v>-0.95320000000000005</v>
      </c>
      <c r="L6" s="2">
        <f>ROUND((Demographics!L6-AVERAGE(Demographics!L$2:L$152))/_xlfn.STDEV.P(Demographics!L$2:L$152),4)</f>
        <v>1.5522</v>
      </c>
      <c r="M6" s="2">
        <f>ROUND((Demographics!M6-AVERAGE(Demographics!M$2:M$152))/_xlfn.STDEV.P(Demographics!M$2:M$152),4)</f>
        <v>0.35139999999999999</v>
      </c>
      <c r="N6" s="2">
        <f>ROUND((Demographics!N6-AVERAGE(Demographics!N$2:N$152))/_xlfn.STDEV.P(Demographics!N$2:N$152),4)</f>
        <v>-1.1833</v>
      </c>
      <c r="O6" s="2">
        <f>ROUND((Demographics!O6-AVERAGE(Demographics!O$2:O$152))/_xlfn.STDEV.P(Demographics!O$2:O$152),4)</f>
        <v>-1.1236999999999999</v>
      </c>
      <c r="P6" s="2">
        <f>ROUND((Demographics!P6-AVERAGE(Demographics!P$2:P$152))/_xlfn.STDEV.P(Demographics!P$2:P$152),4)</f>
        <v>-8.2000000000000003E-2</v>
      </c>
      <c r="Q6" s="2">
        <f>ROUND((Demographics!Q6-AVERAGE(Demographics!Q$2:Q$152))/_xlfn.STDEV.P(Demographics!Q$2:Q$152),4)</f>
        <v>-1.3968</v>
      </c>
      <c r="R6" s="2">
        <f>ROUND((Demographics!R6-AVERAGE(Demographics!R$2:R$152))/_xlfn.STDEV.P(Demographics!R$2:R$152),4)</f>
        <v>0.16039999999999999</v>
      </c>
      <c r="S6" s="2">
        <f>ROUND((Demographics!S6-AVERAGE(Demographics!S$2:S$152))/_xlfn.STDEV.P(Demographics!S$2:S$152),4)</f>
        <v>2.1926000000000001</v>
      </c>
      <c r="T6" s="2">
        <f>ROUND((Demographics!T6-AVERAGE(Demographics!T$2:T$152))/_xlfn.STDEV.P(Demographics!T$2:T$152),4)</f>
        <v>-1.0478000000000001</v>
      </c>
      <c r="U6" s="2">
        <f>ROUND((Demographics!U6-AVERAGE(Demographics!U$2:U$152))/_xlfn.STDEV.P(Demographics!U$2:U$152),4)</f>
        <v>-1.1786000000000001</v>
      </c>
      <c r="V6" s="2">
        <f>ROUND((Demographics!V6-AVERAGE(Demographics!V$2:V$152))/_xlfn.STDEV.P(Demographics!V$2:V$152),4)</f>
        <v>-1.3632</v>
      </c>
      <c r="W6" s="2">
        <f>ROUND((Demographics!W6-AVERAGE(Demographics!W$2:W$152))/_xlfn.STDEV.P(Demographics!W$2:W$152),4)</f>
        <v>0.96589999999999998</v>
      </c>
      <c r="X6" s="2">
        <f>ROUND((Demographics!X6-AVERAGE(Demographics!X$2:X$152))/_xlfn.STDEV.P(Demographics!X$2:X$152),4)</f>
        <v>-1.8371</v>
      </c>
      <c r="Y6" s="2">
        <f>ROUND((Demographics!Y6-AVERAGE(Demographics!Y$2:Y$152))/_xlfn.STDEV.P(Demographics!Y$2:Y$152),4)</f>
        <v>2.6086</v>
      </c>
      <c r="Z6" s="2">
        <f>ROUND((Demographics!Z6-AVERAGE(Demographics!Z$2:Z$152))/_xlfn.STDEV.P(Demographics!Z$2:Z$152),4)</f>
        <v>0.51939999999999997</v>
      </c>
      <c r="AA6" s="2">
        <f>ROUND((Demographics!AA6-AVERAGE(Demographics!AA$2:AA$152))/_xlfn.STDEV.P(Demographics!AA$2:AA$152),4)</f>
        <v>1.1704000000000001</v>
      </c>
      <c r="AB6" s="2">
        <f>ROUND((Demographics!AB6-AVERAGE(Demographics!AB$2:AB$152))/_xlfn.STDEV.P(Demographics!AB$2:AB$152),4)</f>
        <v>-1.2211000000000001</v>
      </c>
      <c r="AC6" s="2">
        <f>ROUND((Demographics!AC6-AVERAGE(Demographics!AC$2:AC$152))/_xlfn.STDEV.P(Demographics!AC$2:AC$152),4)</f>
        <v>-0.18959999999999999</v>
      </c>
      <c r="AD6" s="2">
        <f>ROUND((Demographics!AD6-AVERAGE(Demographics!AD$2:AD$152))/_xlfn.STDEV.P(Demographics!AD$2:AD$152),4)</f>
        <v>-0.2389</v>
      </c>
      <c r="AE6" s="2">
        <f>ROUND((Demographics!AE6-AVERAGE(Demographics!AE$2:AE$152))/_xlfn.STDEV.P(Demographics!AE$2:AE$152),4)</f>
        <v>-4.6699999999999998E-2</v>
      </c>
      <c r="AF6" s="2">
        <f>ROUND((Demographics!AF6-AVERAGE(Demographics!AF$2:AF$152))/_xlfn.STDEV.P(Demographics!AF$2:AF$152),4)</f>
        <v>-1.9979</v>
      </c>
      <c r="AG6" s="2">
        <f>ROUND((Demographics!AG6-AVERAGE(Demographics!AG$2:AG$152))/_xlfn.STDEV.P(Demographics!AG$2:AG$152),4)</f>
        <v>1.3305</v>
      </c>
      <c r="AH6" s="2">
        <f>ROUND((Demographics!AH6-AVERAGE(Demographics!AH$2:AH$152))/_xlfn.STDEV.P(Demographics!AH$2:AH$152),4)</f>
        <v>-0.68379999999999996</v>
      </c>
      <c r="AI6" s="2">
        <f>ROUND((Demographics!AI6-AVERAGE(Demographics!AI$2:AI$152))/_xlfn.STDEV.P(Demographics!AI$2:AI$152),4)</f>
        <v>-0.44950000000000001</v>
      </c>
      <c r="AJ6" s="2">
        <f>ROUND((Demographics!AJ6-AVERAGE(Demographics!AJ$2:AJ$152))/_xlfn.STDEV.P(Demographics!AJ$2:AJ$152),4)</f>
        <v>-0.2404</v>
      </c>
      <c r="AK6" s="2">
        <f>ROUND((Demographics!AK6-AVERAGE(Demographics!AK$2:AK$152))/_xlfn.STDEV.P(Demographics!AK$2:AK$152),4)</f>
        <v>-0.62619999999999998</v>
      </c>
      <c r="AL6" s="2">
        <f>ROUND((Demographics!AL6-AVERAGE(Demographics!AL$2:AL$152))/_xlfn.STDEV.P(Demographics!AL$2:AL$152),4)</f>
        <v>0.74170000000000003</v>
      </c>
      <c r="AM6" s="2">
        <f>ROUND((Demographics!AM6-AVERAGE(Demographics!AM$2:AM$152))/_xlfn.STDEV.P(Demographics!AM$2:AM$152),4)</f>
        <v>-0.1527</v>
      </c>
      <c r="AN6" s="2">
        <f>ROUND((Demographics!AN6-AVERAGE(Demographics!AN$2:AN$152))/_xlfn.STDEV.P(Demographics!AN$2:AN$152),4)</f>
        <v>0.74229999999999996</v>
      </c>
      <c r="AO6" s="2">
        <f>ROUND((Demographics!AO6-AVERAGE(Demographics!AO$2:AO$152))/_xlfn.STDEV.P(Demographics!AO$2:AO$152),4)</f>
        <v>0.1368</v>
      </c>
      <c r="AP6" s="2">
        <f>ROUND((Demographics!AP6-AVERAGE(Demographics!AP$2:AP$152))/_xlfn.STDEV.P(Demographics!AP$2:AP$152),4)</f>
        <v>-0.48809999999999998</v>
      </c>
      <c r="AQ6" s="2">
        <f>ROUND((Demographics!AQ6-AVERAGE(Demographics!AQ$2:AQ$152))/_xlfn.STDEV.P(Demographics!AQ$2:AQ$152),4)</f>
        <v>-0.54349999999999998</v>
      </c>
      <c r="AR6" s="2">
        <f>ROUND((Demographics!AR6-AVERAGE(Demographics!AR$2:AR$152))/_xlfn.STDEV.P(Demographics!AR$2:AR$152),4)</f>
        <v>-1.2604</v>
      </c>
    </row>
    <row r="7" spans="1:44" x14ac:dyDescent="0.55000000000000004">
      <c r="A7" s="2" t="s">
        <v>6</v>
      </c>
      <c r="B7" s="2">
        <f>ROUND((Demographics!B7-AVERAGE(Demographics!B$2:B$152))/_xlfn.STDEV.P(Demographics!B$2:B$152),4)</f>
        <v>-1.133</v>
      </c>
      <c r="C7" s="2">
        <f>ROUND((Demographics!C7-AVERAGE(Demographics!C$2:C$152))/_xlfn.STDEV.P(Demographics!C$2:C$152),4)</f>
        <v>0.71970000000000001</v>
      </c>
      <c r="D7" s="2">
        <f>ROUND((Demographics!D7-AVERAGE(Demographics!D$2:D$152))/_xlfn.STDEV.P(Demographics!D$2:D$152),4)</f>
        <v>1.4489000000000001</v>
      </c>
      <c r="E7" s="2">
        <f>ROUND((Demographics!E7-AVERAGE(Demographics!E$2:E$152))/_xlfn.STDEV.P(Demographics!E$2:E$152),4)</f>
        <v>0.51849999999999996</v>
      </c>
      <c r="F7" s="2">
        <f>ROUND((Demographics!F7-AVERAGE(Demographics!F$2:F$152))/_xlfn.STDEV.P(Demographics!F$2:F$152),4)</f>
        <v>-1.1837</v>
      </c>
      <c r="G7" s="2">
        <f>ROUND((Demographics!G7-AVERAGE(Demographics!G$2:G$152))/_xlfn.STDEV.P(Demographics!G$2:G$152),4)</f>
        <v>-0.99080000000000001</v>
      </c>
      <c r="H7" s="2">
        <f>ROUND((Demographics!H7-AVERAGE(Demographics!H$2:H$152))/_xlfn.STDEV.P(Demographics!H$2:H$152),4)</f>
        <v>-0.36009999999999998</v>
      </c>
      <c r="I7" s="2">
        <f>ROUND((Demographics!I7-AVERAGE(Demographics!I$2:I$152))/_xlfn.STDEV.P(Demographics!I$2:I$152),4)</f>
        <v>-2.3479000000000001</v>
      </c>
      <c r="J7" s="2">
        <f>ROUND((Demographics!J7-AVERAGE(Demographics!J$2:J$152))/_xlfn.STDEV.P(Demographics!J$2:J$152),4)</f>
        <v>-0.31790000000000002</v>
      </c>
      <c r="K7" s="2">
        <f>ROUND((Demographics!K7-AVERAGE(Demographics!K$2:K$152))/_xlfn.STDEV.P(Demographics!K$2:K$152),4)</f>
        <v>0.37009999999999998</v>
      </c>
      <c r="L7" s="2">
        <f>ROUND((Demographics!L7-AVERAGE(Demographics!L$2:L$152))/_xlfn.STDEV.P(Demographics!L$2:L$152),4)</f>
        <v>-1.5599999999999999E-2</v>
      </c>
      <c r="M7" s="2">
        <f>ROUND((Demographics!M7-AVERAGE(Demographics!M$2:M$152))/_xlfn.STDEV.P(Demographics!M$2:M$152),4)</f>
        <v>-1.25</v>
      </c>
      <c r="N7" s="2">
        <f>ROUND((Demographics!N7-AVERAGE(Demographics!N$2:N$152))/_xlfn.STDEV.P(Demographics!N$2:N$152),4)</f>
        <v>0.72230000000000005</v>
      </c>
      <c r="O7" s="2">
        <f>ROUND((Demographics!O7-AVERAGE(Demographics!O$2:O$152))/_xlfn.STDEV.P(Demographics!O$2:O$152),4)</f>
        <v>0.65890000000000004</v>
      </c>
      <c r="P7" s="2">
        <f>ROUND((Demographics!P7-AVERAGE(Demographics!P$2:P$152))/_xlfn.STDEV.P(Demographics!P$2:P$152),4)</f>
        <v>-0.50970000000000004</v>
      </c>
      <c r="Q7" s="2">
        <f>ROUND((Demographics!Q7-AVERAGE(Demographics!Q$2:Q$152))/_xlfn.STDEV.P(Demographics!Q$2:Q$152),4)</f>
        <v>-8.9300000000000004E-2</v>
      </c>
      <c r="R7" s="2">
        <f>ROUND((Demographics!R7-AVERAGE(Demographics!R$2:R$152))/_xlfn.STDEV.P(Demographics!R$2:R$152),4)</f>
        <v>0.89990000000000003</v>
      </c>
      <c r="S7" s="2">
        <f>ROUND((Demographics!S7-AVERAGE(Demographics!S$2:S$152))/_xlfn.STDEV.P(Demographics!S$2:S$152),4)</f>
        <v>-0.83299999999999996</v>
      </c>
      <c r="T7" s="2">
        <f>ROUND((Demographics!T7-AVERAGE(Demographics!T$2:T$152))/_xlfn.STDEV.P(Demographics!T$2:T$152),4)</f>
        <v>1.377</v>
      </c>
      <c r="U7" s="2">
        <f>ROUND((Demographics!U7-AVERAGE(Demographics!U$2:U$152))/_xlfn.STDEV.P(Demographics!U$2:U$152),4)</f>
        <v>0.6734</v>
      </c>
      <c r="V7" s="2">
        <f>ROUND((Demographics!V7-AVERAGE(Demographics!V$2:V$152))/_xlfn.STDEV.P(Demographics!V$2:V$152),4)</f>
        <v>-1.1155999999999999</v>
      </c>
      <c r="W7" s="2">
        <f>ROUND((Demographics!W7-AVERAGE(Demographics!W$2:W$152))/_xlfn.STDEV.P(Demographics!W$2:W$152),4)</f>
        <v>-0.82650000000000001</v>
      </c>
      <c r="X7" s="2">
        <f>ROUND((Demographics!X7-AVERAGE(Demographics!X$2:X$152))/_xlfn.STDEV.P(Demographics!X$2:X$152),4)</f>
        <v>0.68289999999999995</v>
      </c>
      <c r="Y7" s="2">
        <f>ROUND((Demographics!Y7-AVERAGE(Demographics!Y$2:Y$152))/_xlfn.STDEV.P(Demographics!Y$2:Y$152),4)</f>
        <v>-5.79E-2</v>
      </c>
      <c r="Z7" s="2">
        <f>ROUND((Demographics!Z7-AVERAGE(Demographics!Z$2:Z$152))/_xlfn.STDEV.P(Demographics!Z$2:Z$152),4)</f>
        <v>-0.19670000000000001</v>
      </c>
      <c r="AA7" s="2">
        <f>ROUND((Demographics!AA7-AVERAGE(Demographics!AA$2:AA$152))/_xlfn.STDEV.P(Demographics!AA$2:AA$152),4)</f>
        <v>-0.3634</v>
      </c>
      <c r="AB7" s="2">
        <f>ROUND((Demographics!AB7-AVERAGE(Demographics!AB$2:AB$152))/_xlfn.STDEV.P(Demographics!AB$2:AB$152),4)</f>
        <v>0.37219999999999998</v>
      </c>
      <c r="AC7" s="2">
        <f>ROUND((Demographics!AC7-AVERAGE(Demographics!AC$2:AC$152))/_xlfn.STDEV.P(Demographics!AC$2:AC$152),4)</f>
        <v>0.32179999999999997</v>
      </c>
      <c r="AD7" s="2">
        <f>ROUND((Demographics!AD7-AVERAGE(Demographics!AD$2:AD$152))/_xlfn.STDEV.P(Demographics!AD$2:AD$152),4)</f>
        <v>-0.83230000000000004</v>
      </c>
      <c r="AE7" s="2">
        <f>ROUND((Demographics!AE7-AVERAGE(Demographics!AE$2:AE$152))/_xlfn.STDEV.P(Demographics!AE$2:AE$152),4)</f>
        <v>-0.5373</v>
      </c>
      <c r="AF7" s="2">
        <f>ROUND((Demographics!AF7-AVERAGE(Demographics!AF$2:AF$152))/_xlfn.STDEV.P(Demographics!AF$2:AF$152),4)</f>
        <v>-0.4723</v>
      </c>
      <c r="AG7" s="2">
        <f>ROUND((Demographics!AG7-AVERAGE(Demographics!AG$2:AG$152))/_xlfn.STDEV.P(Demographics!AG$2:AG$152),4)</f>
        <v>-0.47489999999999999</v>
      </c>
      <c r="AH7" s="2">
        <f>ROUND((Demographics!AH7-AVERAGE(Demographics!AH$2:AH$152))/_xlfn.STDEV.P(Demographics!AH$2:AH$152),4)</f>
        <v>1.1577</v>
      </c>
      <c r="AI7" s="2">
        <f>ROUND((Demographics!AI7-AVERAGE(Demographics!AI$2:AI$152))/_xlfn.STDEV.P(Demographics!AI$2:AI$152),4)</f>
        <v>1.2659</v>
      </c>
      <c r="AJ7" s="2">
        <f>ROUND((Demographics!AJ7-AVERAGE(Demographics!AJ$2:AJ$152))/_xlfn.STDEV.P(Demographics!AJ$2:AJ$152),4)</f>
        <v>-0.17100000000000001</v>
      </c>
      <c r="AK7" s="2">
        <f>ROUND((Demographics!AK7-AVERAGE(Demographics!AK$2:AK$152))/_xlfn.STDEV.P(Demographics!AK$2:AK$152),4)</f>
        <v>0.82889999999999997</v>
      </c>
      <c r="AL7" s="2">
        <f>ROUND((Demographics!AL7-AVERAGE(Demographics!AL$2:AL$152))/_xlfn.STDEV.P(Demographics!AL$2:AL$152),4)</f>
        <v>-0.67210000000000003</v>
      </c>
      <c r="AM7" s="2">
        <f>ROUND((Demographics!AM7-AVERAGE(Demographics!AM$2:AM$152))/_xlfn.STDEV.P(Demographics!AM$2:AM$152),4)</f>
        <v>-0.88229999999999997</v>
      </c>
      <c r="AN7" s="2">
        <f>ROUND((Demographics!AN7-AVERAGE(Demographics!AN$2:AN$152))/_xlfn.STDEV.P(Demographics!AN$2:AN$152),4)</f>
        <v>5.04E-2</v>
      </c>
      <c r="AO7" s="2">
        <f>ROUND((Demographics!AO7-AVERAGE(Demographics!AO$2:AO$152))/_xlfn.STDEV.P(Demographics!AO$2:AO$152),4)</f>
        <v>-0.50949999999999995</v>
      </c>
      <c r="AP7" s="2">
        <f>ROUND((Demographics!AP7-AVERAGE(Demographics!AP$2:AP$152))/_xlfn.STDEV.P(Demographics!AP$2:AP$152),4)</f>
        <v>0.73699999999999999</v>
      </c>
      <c r="AQ7" s="2">
        <f>ROUND((Demographics!AQ7-AVERAGE(Demographics!AQ$2:AQ$152))/_xlfn.STDEV.P(Demographics!AQ$2:AQ$152),4)</f>
        <v>-0.3483</v>
      </c>
      <c r="AR7" s="2">
        <f>ROUND((Demographics!AR7-AVERAGE(Demographics!AR$2:AR$152))/_xlfn.STDEV.P(Demographics!AR$2:AR$152),4)</f>
        <v>0.16420000000000001</v>
      </c>
    </row>
    <row r="8" spans="1:44" x14ac:dyDescent="0.55000000000000004">
      <c r="A8" s="2" t="s">
        <v>7</v>
      </c>
      <c r="B8" s="2">
        <f>ROUND((Demographics!B8-AVERAGE(Demographics!B$2:B$152))/_xlfn.STDEV.P(Demographics!B$2:B$152),4)</f>
        <v>-0.2218</v>
      </c>
      <c r="C8" s="2">
        <f>ROUND((Demographics!C8-AVERAGE(Demographics!C$2:C$152))/_xlfn.STDEV.P(Demographics!C$2:C$152),4)</f>
        <v>5.3999999999999999E-2</v>
      </c>
      <c r="D8" s="2">
        <f>ROUND((Demographics!D8-AVERAGE(Demographics!D$2:D$152))/_xlfn.STDEV.P(Demographics!D$2:D$152),4)</f>
        <v>-0.7117</v>
      </c>
      <c r="E8" s="2">
        <f>ROUND((Demographics!E8-AVERAGE(Demographics!E$2:E$152))/_xlfn.STDEV.P(Demographics!E$2:E$152),4)</f>
        <v>-1.1867000000000001</v>
      </c>
      <c r="F8" s="2">
        <f>ROUND((Demographics!F8-AVERAGE(Demographics!F$2:F$152))/_xlfn.STDEV.P(Demographics!F$2:F$152),4)</f>
        <v>0.23200000000000001</v>
      </c>
      <c r="G8" s="2">
        <f>ROUND((Demographics!G8-AVERAGE(Demographics!G$2:G$152))/_xlfn.STDEV.P(Demographics!G$2:G$152),4)</f>
        <v>0.91820000000000002</v>
      </c>
      <c r="H8" s="2">
        <f>ROUND((Demographics!H8-AVERAGE(Demographics!H$2:H$152))/_xlfn.STDEV.P(Demographics!H$2:H$152),4)</f>
        <v>0.83140000000000003</v>
      </c>
      <c r="I8" s="2">
        <f>ROUND((Demographics!I8-AVERAGE(Demographics!I$2:I$152))/_xlfn.STDEV.P(Demographics!I$2:I$152),4)</f>
        <v>0.86909999999999998</v>
      </c>
      <c r="J8" s="2">
        <f>ROUND((Demographics!J8-AVERAGE(Demographics!J$2:J$152))/_xlfn.STDEV.P(Demographics!J$2:J$152),4)</f>
        <v>0.71899999999999997</v>
      </c>
      <c r="K8" s="2">
        <f>ROUND((Demographics!K8-AVERAGE(Demographics!K$2:K$152))/_xlfn.STDEV.P(Demographics!K$2:K$152),4)</f>
        <v>-0.99</v>
      </c>
      <c r="L8" s="2">
        <f>ROUND((Demographics!L8-AVERAGE(Demographics!L$2:L$152))/_xlfn.STDEV.P(Demographics!L$2:L$152),4)</f>
        <v>0.84319999999999995</v>
      </c>
      <c r="M8" s="2">
        <f>ROUND((Demographics!M8-AVERAGE(Demographics!M$2:M$152))/_xlfn.STDEV.P(Demographics!M$2:M$152),4)</f>
        <v>6.25E-2</v>
      </c>
      <c r="N8" s="2">
        <f>ROUND((Demographics!N8-AVERAGE(Demographics!N$2:N$152))/_xlfn.STDEV.P(Demographics!N$2:N$152),4)</f>
        <v>-0.58550000000000002</v>
      </c>
      <c r="O8" s="2">
        <f>ROUND((Demographics!O8-AVERAGE(Demographics!O$2:O$152))/_xlfn.STDEV.P(Demographics!O$2:O$152),4)</f>
        <v>-0.61780000000000002</v>
      </c>
      <c r="P8" s="2">
        <f>ROUND((Demographics!P8-AVERAGE(Demographics!P$2:P$152))/_xlfn.STDEV.P(Demographics!P$2:P$152),4)</f>
        <v>0.1234</v>
      </c>
      <c r="Q8" s="2">
        <f>ROUND((Demographics!Q8-AVERAGE(Demographics!Q$2:Q$152))/_xlfn.STDEV.P(Demographics!Q$2:Q$152),4)</f>
        <v>-1.0866</v>
      </c>
      <c r="R8" s="2">
        <f>ROUND((Demographics!R8-AVERAGE(Demographics!R$2:R$152))/_xlfn.STDEV.P(Demographics!R$2:R$152),4)</f>
        <v>0.48330000000000001</v>
      </c>
      <c r="S8" s="2">
        <f>ROUND((Demographics!S8-AVERAGE(Demographics!S$2:S$152))/_xlfn.STDEV.P(Demographics!S$2:S$152),4)</f>
        <v>0.19420000000000001</v>
      </c>
      <c r="T8" s="2">
        <f>ROUND((Demographics!T8-AVERAGE(Demographics!T$2:T$152))/_xlfn.STDEV.P(Demographics!T$2:T$152),4)</f>
        <v>-0.5141</v>
      </c>
      <c r="U8" s="2">
        <f>ROUND((Demographics!U8-AVERAGE(Demographics!U$2:U$152))/_xlfn.STDEV.P(Demographics!U$2:U$152),4)</f>
        <v>-0.6774</v>
      </c>
      <c r="V8" s="2">
        <f>ROUND((Demographics!V8-AVERAGE(Demographics!V$2:V$152))/_xlfn.STDEV.P(Demographics!V$2:V$152),4)</f>
        <v>1.0206999999999999</v>
      </c>
      <c r="W8" s="2">
        <f>ROUND((Demographics!W8-AVERAGE(Demographics!W$2:W$152))/_xlfn.STDEV.P(Demographics!W$2:W$152),4)</f>
        <v>1.4999999999999999E-2</v>
      </c>
      <c r="X8" s="2">
        <f>ROUND((Demographics!X8-AVERAGE(Demographics!X$2:X$152))/_xlfn.STDEV.P(Demographics!X$2:X$152),4)</f>
        <v>-0.97060000000000002</v>
      </c>
      <c r="Y8" s="2">
        <f>ROUND((Demographics!Y8-AVERAGE(Demographics!Y$2:Y$152))/_xlfn.STDEV.P(Demographics!Y$2:Y$152),4)</f>
        <v>0.78310000000000002</v>
      </c>
      <c r="Z8" s="2">
        <f>ROUND((Demographics!Z8-AVERAGE(Demographics!Z$2:Z$152))/_xlfn.STDEV.P(Demographics!Z$2:Z$152),4)</f>
        <v>0.37359999999999999</v>
      </c>
      <c r="AA8" s="2">
        <f>ROUND((Demographics!AA8-AVERAGE(Demographics!AA$2:AA$152))/_xlfn.STDEV.P(Demographics!AA$2:AA$152),4)</f>
        <v>-0.3967</v>
      </c>
      <c r="AB8" s="2">
        <f>ROUND((Demographics!AB8-AVERAGE(Demographics!AB$2:AB$152))/_xlfn.STDEV.P(Demographics!AB$2:AB$152),4)</f>
        <v>-0.40710000000000002</v>
      </c>
      <c r="AC8" s="2">
        <f>ROUND((Demographics!AC8-AVERAGE(Demographics!AC$2:AC$152))/_xlfn.STDEV.P(Demographics!AC$2:AC$152),4)</f>
        <v>1.2369000000000001</v>
      </c>
      <c r="AD8" s="2">
        <f>ROUND((Demographics!AD8-AVERAGE(Demographics!AD$2:AD$152))/_xlfn.STDEV.P(Demographics!AD$2:AD$152),4)</f>
        <v>0.81879999999999997</v>
      </c>
      <c r="AE8" s="2">
        <f>ROUND((Demographics!AE8-AVERAGE(Demographics!AE$2:AE$152))/_xlfn.STDEV.P(Demographics!AE$2:AE$152),4)</f>
        <v>5.3E-3</v>
      </c>
      <c r="AF8" s="2">
        <f>ROUND((Demographics!AF8-AVERAGE(Demographics!AF$2:AF$152))/_xlfn.STDEV.P(Demographics!AF$2:AF$152),4)</f>
        <v>-1.9888999999999999</v>
      </c>
      <c r="AG8" s="2">
        <f>ROUND((Demographics!AG8-AVERAGE(Demographics!AG$2:AG$152))/_xlfn.STDEV.P(Demographics!AG$2:AG$152),4)</f>
        <v>0.94669999999999999</v>
      </c>
      <c r="AH8" s="2">
        <f>ROUND((Demographics!AH8-AVERAGE(Demographics!AH$2:AH$152))/_xlfn.STDEV.P(Demographics!AH$2:AH$152),4)</f>
        <v>-0.59750000000000003</v>
      </c>
      <c r="AI8" s="2">
        <f>ROUND((Demographics!AI8-AVERAGE(Demographics!AI$2:AI$152))/_xlfn.STDEV.P(Demographics!AI$2:AI$152),4)</f>
        <v>-0.42259999999999998</v>
      </c>
      <c r="AJ8" s="2">
        <f>ROUND((Demographics!AJ8-AVERAGE(Demographics!AJ$2:AJ$152))/_xlfn.STDEV.P(Demographics!AJ$2:AJ$152),4)</f>
        <v>-0.22650000000000001</v>
      </c>
      <c r="AK8" s="2">
        <f>ROUND((Demographics!AK8-AVERAGE(Demographics!AK$2:AK$152))/_xlfn.STDEV.P(Demographics!AK$2:AK$152),4)</f>
        <v>-0.32329999999999998</v>
      </c>
      <c r="AL8" s="2">
        <f>ROUND((Demographics!AL8-AVERAGE(Demographics!AL$2:AL$152))/_xlfn.STDEV.P(Demographics!AL$2:AL$152),4)</f>
        <v>0.94920000000000004</v>
      </c>
      <c r="AM8" s="2">
        <f>ROUND((Demographics!AM8-AVERAGE(Demographics!AM$2:AM$152))/_xlfn.STDEV.P(Demographics!AM$2:AM$152),4)</f>
        <v>-0.46229999999999999</v>
      </c>
      <c r="AN8" s="2">
        <f>ROUND((Demographics!AN8-AVERAGE(Demographics!AN$2:AN$152))/_xlfn.STDEV.P(Demographics!AN$2:AN$152),4)</f>
        <v>0.60360000000000003</v>
      </c>
      <c r="AO8" s="2">
        <f>ROUND((Demographics!AO8-AVERAGE(Demographics!AO$2:AO$152))/_xlfn.STDEV.P(Demographics!AO$2:AO$152),4)</f>
        <v>0.46179999999999999</v>
      </c>
      <c r="AP8" s="2">
        <f>ROUND((Demographics!AP8-AVERAGE(Demographics!AP$2:AP$152))/_xlfn.STDEV.P(Demographics!AP$2:AP$152),4)</f>
        <v>-4.4900000000000002E-2</v>
      </c>
      <c r="AQ8" s="2">
        <f>ROUND((Demographics!AQ8-AVERAGE(Demographics!AQ$2:AQ$152))/_xlfn.STDEV.P(Demographics!AQ$2:AQ$152),4)</f>
        <v>0.73340000000000005</v>
      </c>
      <c r="AR8" s="2">
        <f>ROUND((Demographics!AR8-AVERAGE(Demographics!AR$2:AR$152))/_xlfn.STDEV.P(Demographics!AR$2:AR$152),4)</f>
        <v>-1.3575999999999999</v>
      </c>
    </row>
    <row r="9" spans="1:44" x14ac:dyDescent="0.55000000000000004">
      <c r="A9" s="2" t="s">
        <v>8</v>
      </c>
      <c r="B9" s="2">
        <f>ROUND((Demographics!B9-AVERAGE(Demographics!B$2:B$152))/_xlfn.STDEV.P(Demographics!B$2:B$152),4)</f>
        <v>0.2495</v>
      </c>
      <c r="C9" s="2">
        <f>ROUND((Demographics!C9-AVERAGE(Demographics!C$2:C$152))/_xlfn.STDEV.P(Demographics!C$2:C$152),4)</f>
        <v>-0.32150000000000001</v>
      </c>
      <c r="D9" s="2">
        <f>ROUND((Demographics!D9-AVERAGE(Demographics!D$2:D$152))/_xlfn.STDEV.P(Demographics!D$2:D$152),4)</f>
        <v>-0.14849999999999999</v>
      </c>
      <c r="E9" s="2">
        <f>ROUND((Demographics!E9-AVERAGE(Demographics!E$2:E$152))/_xlfn.STDEV.P(Demographics!E$2:E$152),4)</f>
        <v>0.28110000000000002</v>
      </c>
      <c r="F9" s="2">
        <f>ROUND((Demographics!F9-AVERAGE(Demographics!F$2:F$152))/_xlfn.STDEV.P(Demographics!F$2:F$152),4)</f>
        <v>0.92420000000000002</v>
      </c>
      <c r="G9" s="2">
        <f>ROUND((Demographics!G9-AVERAGE(Demographics!G$2:G$152))/_xlfn.STDEV.P(Demographics!G$2:G$152),4)</f>
        <v>0.33579999999999999</v>
      </c>
      <c r="H9" s="2">
        <f>ROUND((Demographics!H9-AVERAGE(Demographics!H$2:H$152))/_xlfn.STDEV.P(Demographics!H$2:H$152),4)</f>
        <v>-0.36009999999999998</v>
      </c>
      <c r="I9" s="2">
        <f>ROUND((Demographics!I9-AVERAGE(Demographics!I$2:I$152))/_xlfn.STDEV.P(Demographics!I$2:I$152),4)</f>
        <v>0.20760000000000001</v>
      </c>
      <c r="J9" s="2">
        <f>ROUND((Demographics!J9-AVERAGE(Demographics!J$2:J$152))/_xlfn.STDEV.P(Demographics!J$2:J$152),4)</f>
        <v>-0.1249</v>
      </c>
      <c r="K9" s="2">
        <f>ROUND((Demographics!K9-AVERAGE(Demographics!K$2:K$152))/_xlfn.STDEV.P(Demographics!K$2:K$152),4)</f>
        <v>0.4022</v>
      </c>
      <c r="L9" s="2">
        <f>ROUND((Demographics!L9-AVERAGE(Demographics!L$2:L$152))/_xlfn.STDEV.P(Demographics!L$2:L$152),4)</f>
        <v>-0.80110000000000003</v>
      </c>
      <c r="M9" s="2">
        <f>ROUND((Demographics!M9-AVERAGE(Demographics!M$2:M$152))/_xlfn.STDEV.P(Demographics!M$2:M$152),4)</f>
        <v>-0.1668</v>
      </c>
      <c r="N9" s="2">
        <f>ROUND((Demographics!N9-AVERAGE(Demographics!N$2:N$152))/_xlfn.STDEV.P(Demographics!N$2:N$152),4)</f>
        <v>0.61909999999999998</v>
      </c>
      <c r="O9" s="2">
        <f>ROUND((Demographics!O9-AVERAGE(Demographics!O$2:O$152))/_xlfn.STDEV.P(Demographics!O$2:O$152),4)</f>
        <v>1.0249999999999999</v>
      </c>
      <c r="P9" s="2">
        <f>ROUND((Demographics!P9-AVERAGE(Demographics!P$2:P$152))/_xlfn.STDEV.P(Demographics!P$2:P$152),4)</f>
        <v>-0.17760000000000001</v>
      </c>
      <c r="Q9" s="2">
        <f>ROUND((Demographics!Q9-AVERAGE(Demographics!Q$2:Q$152))/_xlfn.STDEV.P(Demographics!Q$2:Q$152),4)</f>
        <v>1.2607999999999999</v>
      </c>
      <c r="R9" s="2">
        <f>ROUND((Demographics!R9-AVERAGE(Demographics!R$2:R$152))/_xlfn.STDEV.P(Demographics!R$2:R$152),4)</f>
        <v>-2.2107000000000001</v>
      </c>
      <c r="S9" s="2">
        <f>ROUND((Demographics!S9-AVERAGE(Demographics!S$2:S$152))/_xlfn.STDEV.P(Demographics!S$2:S$152),4)</f>
        <v>-0.75470000000000004</v>
      </c>
      <c r="T9" s="2">
        <f>ROUND((Demographics!T9-AVERAGE(Demographics!T$2:T$152))/_xlfn.STDEV.P(Demographics!T$2:T$152),4)</f>
        <v>-0.95579999999999998</v>
      </c>
      <c r="U9" s="2">
        <f>ROUND((Demographics!U9-AVERAGE(Demographics!U$2:U$152))/_xlfn.STDEV.P(Demographics!U$2:U$152),4)</f>
        <v>0.16139999999999999</v>
      </c>
      <c r="V9" s="2">
        <f>ROUND((Demographics!V9-AVERAGE(Demographics!V$2:V$152))/_xlfn.STDEV.P(Demographics!V$2:V$152),4)</f>
        <v>-0.33910000000000001</v>
      </c>
      <c r="W9" s="2">
        <f>ROUND((Demographics!W9-AVERAGE(Demographics!W$2:W$152))/_xlfn.STDEV.P(Demographics!W$2:W$152),4)</f>
        <v>-1.6054999999999999</v>
      </c>
      <c r="X9" s="2">
        <f>ROUND((Demographics!X9-AVERAGE(Demographics!X$2:X$152))/_xlfn.STDEV.P(Demographics!X$2:X$152),4)</f>
        <v>3.0104000000000002</v>
      </c>
      <c r="Y9" s="2">
        <f>ROUND((Demographics!Y9-AVERAGE(Demographics!Y$2:Y$152))/_xlfn.STDEV.P(Demographics!Y$2:Y$152),4)</f>
        <v>-1.3956999999999999</v>
      </c>
      <c r="Z9" s="2">
        <f>ROUND((Demographics!Z9-AVERAGE(Demographics!Z$2:Z$152))/_xlfn.STDEV.P(Demographics!Z$2:Z$152),4)</f>
        <v>-1.1460999999999999</v>
      </c>
      <c r="AA9" s="2">
        <f>ROUND((Demographics!AA9-AVERAGE(Demographics!AA$2:AA$152))/_xlfn.STDEV.P(Demographics!AA$2:AA$152),4)</f>
        <v>0.81779999999999997</v>
      </c>
      <c r="AB9" s="2">
        <f>ROUND((Demographics!AB9-AVERAGE(Demographics!AB$2:AB$152))/_xlfn.STDEV.P(Demographics!AB$2:AB$152),4)</f>
        <v>0.70079999999999998</v>
      </c>
      <c r="AC9" s="2">
        <f>ROUND((Demographics!AC9-AVERAGE(Demographics!AC$2:AC$152))/_xlfn.STDEV.P(Demographics!AC$2:AC$152),4)</f>
        <v>-2.1543999999999999</v>
      </c>
      <c r="AD9" s="2">
        <f>ROUND((Demographics!AD9-AVERAGE(Demographics!AD$2:AD$152))/_xlfn.STDEV.P(Demographics!AD$2:AD$152),4)</f>
        <v>-0.38080000000000003</v>
      </c>
      <c r="AE9" s="2">
        <f>ROUND((Demographics!AE9-AVERAGE(Demographics!AE$2:AE$152))/_xlfn.STDEV.P(Demographics!AE$2:AE$152),4)</f>
        <v>-0.85250000000000004</v>
      </c>
      <c r="AF9" s="2">
        <f>ROUND((Demographics!AF9-AVERAGE(Demographics!AF$2:AF$152))/_xlfn.STDEV.P(Demographics!AF$2:AF$152),4)</f>
        <v>0.69840000000000002</v>
      </c>
      <c r="AG9" s="2">
        <f>ROUND((Demographics!AG9-AVERAGE(Demographics!AG$2:AG$152))/_xlfn.STDEV.P(Demographics!AG$2:AG$152),4)</f>
        <v>-0.60570000000000002</v>
      </c>
      <c r="AH9" s="2">
        <f>ROUND((Demographics!AH9-AVERAGE(Demographics!AH$2:AH$152))/_xlfn.STDEV.P(Demographics!AH$2:AH$152),4)</f>
        <v>-0.18640000000000001</v>
      </c>
      <c r="AI9" s="2">
        <f>ROUND((Demographics!AI9-AVERAGE(Demographics!AI$2:AI$152))/_xlfn.STDEV.P(Demographics!AI$2:AI$152),4)</f>
        <v>-0.13469999999999999</v>
      </c>
      <c r="AJ9" s="2">
        <f>ROUND((Demographics!AJ9-AVERAGE(Demographics!AJ$2:AJ$152))/_xlfn.STDEV.P(Demographics!AJ$2:AJ$152),4)</f>
        <v>-0.20569999999999999</v>
      </c>
      <c r="AK9" s="2">
        <f>ROUND((Demographics!AK9-AVERAGE(Demographics!AK$2:AK$152))/_xlfn.STDEV.P(Demographics!AK$2:AK$152),4)</f>
        <v>-0.25019999999999998</v>
      </c>
      <c r="AL9" s="2">
        <f>ROUND((Demographics!AL9-AVERAGE(Demographics!AL$2:AL$152))/_xlfn.STDEV.P(Demographics!AL$2:AL$152),4)</f>
        <v>0.4541</v>
      </c>
      <c r="AM9" s="2">
        <f>ROUND((Demographics!AM9-AVERAGE(Demographics!AM$2:AM$152))/_xlfn.STDEV.P(Demographics!AM$2:AM$152),4)</f>
        <v>1.0037</v>
      </c>
      <c r="AN9" s="2">
        <f>ROUND((Demographics!AN9-AVERAGE(Demographics!AN$2:AN$152))/_xlfn.STDEV.P(Demographics!AN$2:AN$152),4)</f>
        <v>7.3700000000000002E-2</v>
      </c>
      <c r="AO9" s="2">
        <f>ROUND((Demographics!AO9-AVERAGE(Demographics!AO$2:AO$152))/_xlfn.STDEV.P(Demographics!AO$2:AO$152),4)</f>
        <v>0.80889999999999995</v>
      </c>
      <c r="AP9" s="2">
        <f>ROUND((Demographics!AP9-AVERAGE(Demographics!AP$2:AP$152))/_xlfn.STDEV.P(Demographics!AP$2:AP$152),4)</f>
        <v>-0.80259999999999998</v>
      </c>
      <c r="AQ9" s="2">
        <f>ROUND((Demographics!AQ9-AVERAGE(Demographics!AQ$2:AQ$152))/_xlfn.STDEV.P(Demographics!AQ$2:AQ$152),4)</f>
        <v>-1.6863999999999999</v>
      </c>
      <c r="AR9" s="2">
        <f>ROUND((Demographics!AR9-AVERAGE(Demographics!AR$2:AR$152))/_xlfn.STDEV.P(Demographics!AR$2:AR$152),4)</f>
        <v>1.4999</v>
      </c>
    </row>
    <row r="10" spans="1:44" x14ac:dyDescent="0.55000000000000004">
      <c r="A10" s="2" t="s">
        <v>9</v>
      </c>
      <c r="B10" s="2">
        <f>ROUND((Demographics!B10-AVERAGE(Demographics!B$2:B$152))/_xlfn.STDEV.P(Demographics!B$2:B$152),4)</f>
        <v>-3.3300000000000003E-2</v>
      </c>
      <c r="C10" s="2">
        <f>ROUND((Demographics!C10-AVERAGE(Demographics!C$2:C$152))/_xlfn.STDEV.P(Demographics!C$2:C$152),4)</f>
        <v>-0.17929999999999999</v>
      </c>
      <c r="D10" s="2">
        <f>ROUND((Demographics!D10-AVERAGE(Demographics!D$2:D$152))/_xlfn.STDEV.P(Demographics!D$2:D$152),4)</f>
        <v>-0.63400000000000001</v>
      </c>
      <c r="E10" s="2">
        <f>ROUND((Demographics!E10-AVERAGE(Demographics!E$2:E$152))/_xlfn.STDEV.P(Demographics!E$2:E$152),4)</f>
        <v>-0.97430000000000005</v>
      </c>
      <c r="F10" s="2">
        <f>ROUND((Demographics!F10-AVERAGE(Demographics!F$2:F$152))/_xlfn.STDEV.P(Demographics!F$2:F$152),4)</f>
        <v>-0.10349999999999999</v>
      </c>
      <c r="G10" s="2">
        <f>ROUND((Demographics!G10-AVERAGE(Demographics!G$2:G$152))/_xlfn.STDEV.P(Demographics!G$2:G$152),4)</f>
        <v>0.85350000000000004</v>
      </c>
      <c r="H10" s="2">
        <f>ROUND((Demographics!H10-AVERAGE(Demographics!H$2:H$152))/_xlfn.STDEV.P(Demographics!H$2:H$152),4)</f>
        <v>0.75990000000000002</v>
      </c>
      <c r="I10" s="2">
        <f>ROUND((Demographics!I10-AVERAGE(Demographics!I$2:I$152))/_xlfn.STDEV.P(Demographics!I$2:I$152),4)</f>
        <v>0.93440000000000001</v>
      </c>
      <c r="J10" s="2">
        <f>ROUND((Demographics!J10-AVERAGE(Demographics!J$2:J$152))/_xlfn.STDEV.P(Demographics!J$2:J$152),4)</f>
        <v>0.75109999999999999</v>
      </c>
      <c r="K10" s="2">
        <f>ROUND((Demographics!K10-AVERAGE(Demographics!K$2:K$152))/_xlfn.STDEV.P(Demographics!K$2:K$152),4)</f>
        <v>-0.72650000000000003</v>
      </c>
      <c r="L10" s="2">
        <f>ROUND((Demographics!L10-AVERAGE(Demographics!L$2:L$152))/_xlfn.STDEV.P(Demographics!L$2:L$152),4)</f>
        <v>7.5200000000000003E-2</v>
      </c>
      <c r="M10" s="2">
        <f>ROUND((Demographics!M10-AVERAGE(Demographics!M$2:M$152))/_xlfn.STDEV.P(Demographics!M$2:M$152),4)</f>
        <v>0.40179999999999999</v>
      </c>
      <c r="N10" s="2">
        <f>ROUND((Demographics!N10-AVERAGE(Demographics!N$2:N$152))/_xlfn.STDEV.P(Demographics!N$2:N$152),4)</f>
        <v>-0.45839999999999997</v>
      </c>
      <c r="O10" s="2">
        <f>ROUND((Demographics!O10-AVERAGE(Demographics!O$2:O$152))/_xlfn.STDEV.P(Demographics!O$2:O$152),4)</f>
        <v>-0.29020000000000001</v>
      </c>
      <c r="P10" s="2">
        <f>ROUND((Demographics!P10-AVERAGE(Demographics!P$2:P$152))/_xlfn.STDEV.P(Demographics!P$2:P$152),4)</f>
        <v>-0.309</v>
      </c>
      <c r="Q10" s="2">
        <f>ROUND((Demographics!Q10-AVERAGE(Demographics!Q$2:Q$152))/_xlfn.STDEV.P(Demographics!Q$2:Q$152),4)</f>
        <v>-0.58789999999999998</v>
      </c>
      <c r="R10" s="2">
        <f>ROUND((Demographics!R10-AVERAGE(Demographics!R$2:R$152))/_xlfn.STDEV.P(Demographics!R$2:R$152),4)</f>
        <v>-0.47489999999999999</v>
      </c>
      <c r="S10" s="2">
        <f>ROUND((Demographics!S10-AVERAGE(Demographics!S$2:S$152))/_xlfn.STDEV.P(Demographics!S$2:S$152),4)</f>
        <v>7.1099999999999997E-2</v>
      </c>
      <c r="T10" s="2">
        <f>ROUND((Demographics!T10-AVERAGE(Demographics!T$2:T$152))/_xlfn.STDEV.P(Demographics!T$2:T$152),4)</f>
        <v>-1.72E-2</v>
      </c>
      <c r="U10" s="2">
        <f>ROUND((Demographics!U10-AVERAGE(Demographics!U$2:U$152))/_xlfn.STDEV.P(Demographics!U$2:U$152),4)</f>
        <v>-0.56559999999999999</v>
      </c>
      <c r="V10" s="2">
        <f>ROUND((Demographics!V10-AVERAGE(Demographics!V$2:V$152))/_xlfn.STDEV.P(Demographics!V$2:V$152),4)</f>
        <v>1.2647999999999999</v>
      </c>
      <c r="W10" s="2">
        <f>ROUND((Demographics!W10-AVERAGE(Demographics!W$2:W$152))/_xlfn.STDEV.P(Demographics!W$2:W$152),4)</f>
        <v>0.76529999999999998</v>
      </c>
      <c r="X10" s="2">
        <f>ROUND((Demographics!X10-AVERAGE(Demographics!X$2:X$152))/_xlfn.STDEV.P(Demographics!X$2:X$152),4)</f>
        <v>-0.89700000000000002</v>
      </c>
      <c r="Y10" s="2">
        <f>ROUND((Demographics!Y10-AVERAGE(Demographics!Y$2:Y$152))/_xlfn.STDEV.P(Demographics!Y$2:Y$152),4)</f>
        <v>0.73519999999999996</v>
      </c>
      <c r="Z10" s="2">
        <f>ROUND((Demographics!Z10-AVERAGE(Demographics!Z$2:Z$152))/_xlfn.STDEV.P(Demographics!Z$2:Z$152),4)</f>
        <v>-0.19670000000000001</v>
      </c>
      <c r="AA10" s="2">
        <f>ROUND((Demographics!AA10-AVERAGE(Demographics!AA$2:AA$152))/_xlfn.STDEV.P(Demographics!AA$2:AA$152),4)</f>
        <v>-0.33350000000000002</v>
      </c>
      <c r="AB10" s="2">
        <f>ROUND((Demographics!AB10-AVERAGE(Demographics!AB$2:AB$152))/_xlfn.STDEV.P(Demographics!AB$2:AB$152),4)</f>
        <v>-0.13750000000000001</v>
      </c>
      <c r="AC10" s="2">
        <f>ROUND((Demographics!AC10-AVERAGE(Demographics!AC$2:AC$152))/_xlfn.STDEV.P(Demographics!AC$2:AC$152),4)</f>
        <v>0.39360000000000001</v>
      </c>
      <c r="AD10" s="2">
        <f>ROUND((Demographics!AD10-AVERAGE(Demographics!AD$2:AD$152))/_xlfn.STDEV.P(Demographics!AD$2:AD$152),4)</f>
        <v>0.64459999999999995</v>
      </c>
      <c r="AE10" s="2">
        <f>ROUND((Demographics!AE10-AVERAGE(Demographics!AE$2:AE$152))/_xlfn.STDEV.P(Demographics!AE$2:AE$152),4)</f>
        <v>0.27829999999999999</v>
      </c>
      <c r="AF10" s="2">
        <f>ROUND((Demographics!AF10-AVERAGE(Demographics!AF$2:AF$152))/_xlfn.STDEV.P(Demographics!AF$2:AF$152),4)</f>
        <v>-0.40260000000000001</v>
      </c>
      <c r="AG10" s="2">
        <f>ROUND((Demographics!AG10-AVERAGE(Demographics!AG$2:AG$152))/_xlfn.STDEV.P(Demographics!AG$2:AG$152),4)</f>
        <v>-0.16930000000000001</v>
      </c>
      <c r="AH10" s="2">
        <f>ROUND((Demographics!AH10-AVERAGE(Demographics!AH$2:AH$152))/_xlfn.STDEV.P(Demographics!AH$2:AH$152),4)</f>
        <v>-0.53169999999999995</v>
      </c>
      <c r="AI10" s="2">
        <f>ROUND((Demographics!AI10-AVERAGE(Demographics!AI$2:AI$152))/_xlfn.STDEV.P(Demographics!AI$2:AI$152),4)</f>
        <v>-0.51290000000000002</v>
      </c>
      <c r="AJ10" s="2">
        <f>ROUND((Demographics!AJ10-AVERAGE(Demographics!AJ$2:AJ$152))/_xlfn.STDEV.P(Demographics!AJ$2:AJ$152),4)</f>
        <v>-0.22650000000000001</v>
      </c>
      <c r="AK10" s="2">
        <f>ROUND((Demographics!AK10-AVERAGE(Demographics!AK$2:AK$152))/_xlfn.STDEV.P(Demographics!AK$2:AK$152),4)</f>
        <v>-0.25369999999999998</v>
      </c>
      <c r="AL10" s="2">
        <f>ROUND((Demographics!AL10-AVERAGE(Demographics!AL$2:AL$152))/_xlfn.STDEV.P(Demographics!AL$2:AL$152),4)</f>
        <v>1.0637000000000001</v>
      </c>
      <c r="AM10" s="2">
        <f>ROUND((Demographics!AM10-AVERAGE(Demographics!AM$2:AM$152))/_xlfn.STDEV.P(Demographics!AM$2:AM$152),4)</f>
        <v>0.13270000000000001</v>
      </c>
      <c r="AN10" s="2">
        <f>ROUND((Demographics!AN10-AVERAGE(Demographics!AN$2:AN$152))/_xlfn.STDEV.P(Demographics!AN$2:AN$152),4)</f>
        <v>0.59430000000000005</v>
      </c>
      <c r="AO10" s="2">
        <f>ROUND((Demographics!AO10-AVERAGE(Demographics!AO$2:AO$152))/_xlfn.STDEV.P(Demographics!AO$2:AO$152),4)</f>
        <v>-0.1993</v>
      </c>
      <c r="AP10" s="2">
        <f>ROUND((Demographics!AP10-AVERAGE(Demographics!AP$2:AP$152))/_xlfn.STDEV.P(Demographics!AP$2:AP$152),4)</f>
        <v>-0.53400000000000003</v>
      </c>
      <c r="AQ10" s="2">
        <f>ROUND((Demographics!AQ10-AVERAGE(Demographics!AQ$2:AQ$152))/_xlfn.STDEV.P(Demographics!AQ$2:AQ$152),4)</f>
        <v>-0.45419999999999999</v>
      </c>
      <c r="AR10" s="2">
        <f>ROUND((Demographics!AR10-AVERAGE(Demographics!AR$2:AR$152))/_xlfn.STDEV.P(Demographics!AR$2:AR$152),4)</f>
        <v>-0.99429999999999996</v>
      </c>
    </row>
    <row r="11" spans="1:44" x14ac:dyDescent="0.55000000000000004">
      <c r="A11" s="2" t="s">
        <v>10</v>
      </c>
      <c r="B11" s="2">
        <f>ROUND((Demographics!B11-AVERAGE(Demographics!B$2:B$152))/_xlfn.STDEV.P(Demographics!B$2:B$152),4)</f>
        <v>-0.72450000000000003</v>
      </c>
      <c r="C11" s="2">
        <f>ROUND((Demographics!C11-AVERAGE(Demographics!C$2:C$152))/_xlfn.STDEV.P(Demographics!C$2:C$152),4)</f>
        <v>0.78220000000000001</v>
      </c>
      <c r="D11" s="2">
        <f>ROUND((Demographics!D11-AVERAGE(Demographics!D$2:D$152))/_xlfn.STDEV.P(Demographics!D$2:D$152),4)</f>
        <v>0.65990000000000004</v>
      </c>
      <c r="E11" s="2">
        <f>ROUND((Demographics!E11-AVERAGE(Demographics!E$2:E$152))/_xlfn.STDEV.P(Demographics!E$2:E$152),4)</f>
        <v>0.64339999999999997</v>
      </c>
      <c r="F11" s="2">
        <f>ROUND((Demographics!F11-AVERAGE(Demographics!F$2:F$152))/_xlfn.STDEV.P(Demographics!F$2:F$152),4)</f>
        <v>-0.56499999999999995</v>
      </c>
      <c r="G11" s="2">
        <f>ROUND((Demographics!G11-AVERAGE(Demographics!G$2:G$152))/_xlfn.STDEV.P(Demographics!G$2:G$152),4)</f>
        <v>-0.4839</v>
      </c>
      <c r="H11" s="2">
        <f>ROUND((Demographics!H11-AVERAGE(Demographics!H$2:H$152))/_xlfn.STDEV.P(Demographics!H$2:H$152),4)</f>
        <v>-0.36009999999999998</v>
      </c>
      <c r="I11" s="2">
        <f>ROUND((Demographics!I11-AVERAGE(Demographics!I$2:I$152))/_xlfn.STDEV.P(Demographics!I$2:I$152),4)</f>
        <v>-1.7035</v>
      </c>
      <c r="J11" s="2">
        <f>ROUND((Demographics!J11-AVERAGE(Demographics!J$2:J$152))/_xlfn.STDEV.P(Demographics!J$2:J$152),4)</f>
        <v>-1.2726</v>
      </c>
      <c r="K11" s="2">
        <f>ROUND((Demographics!K11-AVERAGE(Demographics!K$2:K$152))/_xlfn.STDEV.P(Demographics!K$2:K$152),4)</f>
        <v>1.0684</v>
      </c>
      <c r="L11" s="2">
        <f>ROUND((Demographics!L11-AVERAGE(Demographics!L$2:L$152))/_xlfn.STDEV.P(Demographics!L$2:L$152),4)</f>
        <v>-1.2423999999999999</v>
      </c>
      <c r="M11" s="2">
        <f>ROUND((Demographics!M11-AVERAGE(Demographics!M$2:M$152))/_xlfn.STDEV.P(Demographics!M$2:M$152),4)</f>
        <v>-1.3823000000000001</v>
      </c>
      <c r="N11" s="2">
        <f>ROUND((Demographics!N11-AVERAGE(Demographics!N$2:N$152))/_xlfn.STDEV.P(Demographics!N$2:N$152),4)</f>
        <v>1.5771999999999999</v>
      </c>
      <c r="O11" s="2">
        <f>ROUND((Demographics!O11-AVERAGE(Demographics!O$2:O$152))/_xlfn.STDEV.P(Demographics!O$2:O$152),4)</f>
        <v>1.8368</v>
      </c>
      <c r="P11" s="2">
        <f>ROUND((Demographics!P11-AVERAGE(Demographics!P$2:P$152))/_xlfn.STDEV.P(Demographics!P$2:P$152),4)</f>
        <v>-0.58850000000000002</v>
      </c>
      <c r="Q11" s="2">
        <f>ROUND((Demographics!Q11-AVERAGE(Demographics!Q$2:Q$152))/_xlfn.STDEV.P(Demographics!Q$2:Q$152),4)</f>
        <v>0.9405</v>
      </c>
      <c r="R11" s="2">
        <f>ROUND((Demographics!R11-AVERAGE(Demographics!R$2:R$152))/_xlfn.STDEV.P(Demographics!R$2:R$152),4)</f>
        <v>-0.22489999999999999</v>
      </c>
      <c r="S11" s="2">
        <f>ROUND((Demographics!S11-AVERAGE(Demographics!S$2:S$152))/_xlfn.STDEV.P(Demographics!S$2:S$152),4)</f>
        <v>-0.7883</v>
      </c>
      <c r="T11" s="2">
        <f>ROUND((Demographics!T11-AVERAGE(Demographics!T$2:T$152))/_xlfn.STDEV.P(Demographics!T$2:T$152),4)</f>
        <v>1.8786</v>
      </c>
      <c r="U11" s="2">
        <f>ROUND((Demographics!U11-AVERAGE(Demographics!U$2:U$152))/_xlfn.STDEV.P(Demographics!U$2:U$152),4)</f>
        <v>1.7831999999999999</v>
      </c>
      <c r="V11" s="2">
        <f>ROUND((Demographics!V11-AVERAGE(Demographics!V$2:V$152))/_xlfn.STDEV.P(Demographics!V$2:V$152),4)</f>
        <v>-0.22040000000000001</v>
      </c>
      <c r="W11" s="2">
        <f>ROUND((Demographics!W11-AVERAGE(Demographics!W$2:W$152))/_xlfn.STDEV.P(Demographics!W$2:W$152),4)</f>
        <v>-1.1156999999999999</v>
      </c>
      <c r="X11" s="2">
        <f>ROUND((Demographics!X11-AVERAGE(Demographics!X$2:X$152))/_xlfn.STDEV.P(Demographics!X$2:X$152),4)</f>
        <v>0.90939999999999999</v>
      </c>
      <c r="Y11" s="2">
        <f>ROUND((Demographics!Y11-AVERAGE(Demographics!Y$2:Y$152))/_xlfn.STDEV.P(Demographics!Y$2:Y$152),4)</f>
        <v>-1.3358000000000001</v>
      </c>
      <c r="Z11" s="2">
        <f>ROUND((Demographics!Z11-AVERAGE(Demographics!Z$2:Z$152))/_xlfn.STDEV.P(Demographics!Z$2:Z$152),4)</f>
        <v>-1.2077</v>
      </c>
      <c r="AA11" s="2">
        <f>ROUND((Demographics!AA11-AVERAGE(Demographics!AA$2:AA$152))/_xlfn.STDEV.P(Demographics!AA$2:AA$152),4)</f>
        <v>0.47499999999999998</v>
      </c>
      <c r="AB11" s="2">
        <f>ROUND((Demographics!AB11-AVERAGE(Demographics!AB$2:AB$152))/_xlfn.STDEV.P(Demographics!AB$2:AB$152),4)</f>
        <v>1.6033999999999999</v>
      </c>
      <c r="AC11" s="2">
        <f>ROUND((Demographics!AC11-AVERAGE(Demographics!AC$2:AC$152))/_xlfn.STDEV.P(Demographics!AC$2:AC$152),4)</f>
        <v>-0.68300000000000005</v>
      </c>
      <c r="AD11" s="2">
        <f>ROUND((Demographics!AD11-AVERAGE(Demographics!AD$2:AD$152))/_xlfn.STDEV.P(Demographics!AD$2:AD$152),4)</f>
        <v>-1.819</v>
      </c>
      <c r="AE11" s="2">
        <f>ROUND((Demographics!AE11-AVERAGE(Demographics!AE$2:AE$152))/_xlfn.STDEV.P(Demographics!AE$2:AE$152),4)</f>
        <v>-1.2554000000000001</v>
      </c>
      <c r="AF11" s="2">
        <f>ROUND((Demographics!AF11-AVERAGE(Demographics!AF$2:AF$152))/_xlfn.STDEV.P(Demographics!AF$2:AF$152),4)</f>
        <v>0.17030000000000001</v>
      </c>
      <c r="AG11" s="2">
        <f>ROUND((Demographics!AG11-AVERAGE(Demographics!AG$2:AG$152))/_xlfn.STDEV.P(Demographics!AG$2:AG$152),4)</f>
        <v>-0.53180000000000005</v>
      </c>
      <c r="AH11" s="2">
        <f>ROUND((Demographics!AH11-AVERAGE(Demographics!AH$2:AH$152))/_xlfn.STDEV.P(Demographics!AH$2:AH$152),4)</f>
        <v>0.84119999999999995</v>
      </c>
      <c r="AI11" s="2">
        <f>ROUND((Demographics!AI11-AVERAGE(Demographics!AI$2:AI$152))/_xlfn.STDEV.P(Demographics!AI$2:AI$152),4)</f>
        <v>-3.2199999999999999E-2</v>
      </c>
      <c r="AJ11" s="2">
        <f>ROUND((Demographics!AJ11-AVERAGE(Demographics!AJ$2:AJ$152))/_xlfn.STDEV.P(Demographics!AJ$2:AJ$152),4)</f>
        <v>-9.4700000000000006E-2</v>
      </c>
      <c r="AK11" s="2">
        <f>ROUND((Demographics!AK11-AVERAGE(Demographics!AK$2:AK$152))/_xlfn.STDEV.P(Demographics!AK$2:AK$152),4)</f>
        <v>3.8699999999999998E-2</v>
      </c>
      <c r="AL11" s="2">
        <f>ROUND((Demographics!AL11-AVERAGE(Demographics!AL$2:AL$152))/_xlfn.STDEV.P(Demographics!AL$2:AL$152),4)</f>
        <v>0.1565</v>
      </c>
      <c r="AM11" s="2">
        <f>ROUND((Demographics!AM11-AVERAGE(Demographics!AM$2:AM$152))/_xlfn.STDEV.P(Demographics!AM$2:AM$152),4)</f>
        <v>-0.64270000000000005</v>
      </c>
      <c r="AN11" s="2">
        <f>ROUND((Demographics!AN11-AVERAGE(Demographics!AN$2:AN$152))/_xlfn.STDEV.P(Demographics!AN$2:AN$152),4)</f>
        <v>0.1782</v>
      </c>
      <c r="AO11" s="2">
        <f>ROUND((Demographics!AO11-AVERAGE(Demographics!AO$2:AO$152))/_xlfn.STDEV.P(Demographics!AO$2:AO$152),4)</f>
        <v>-0.107</v>
      </c>
      <c r="AP11" s="2">
        <f>ROUND((Demographics!AP11-AVERAGE(Demographics!AP$2:AP$152))/_xlfn.STDEV.P(Demographics!AP$2:AP$152),4)</f>
        <v>0.49590000000000001</v>
      </c>
      <c r="AQ11" s="2">
        <f>ROUND((Demographics!AQ11-AVERAGE(Demographics!AQ$2:AQ$152))/_xlfn.STDEV.P(Demographics!AQ$2:AQ$152),4)</f>
        <v>-0.42080000000000001</v>
      </c>
      <c r="AR11" s="2">
        <f>ROUND((Demographics!AR11-AVERAGE(Demographics!AR$2:AR$152))/_xlfn.STDEV.P(Demographics!AR$2:AR$152),4)</f>
        <v>0.9405</v>
      </c>
    </row>
    <row r="12" spans="1:44" x14ac:dyDescent="0.55000000000000004">
      <c r="A12" s="2" t="s">
        <v>11</v>
      </c>
      <c r="B12" s="2">
        <f>ROUND((Demographics!B12-AVERAGE(Demographics!B$2:B$152))/_xlfn.STDEV.P(Demographics!B$2:B$152),4)</f>
        <v>0.46939999999999998</v>
      </c>
      <c r="C12" s="2">
        <f>ROUND((Demographics!C12-AVERAGE(Demographics!C$2:C$152))/_xlfn.STDEV.P(Demographics!C$2:C$152),4)</f>
        <v>-0.2419</v>
      </c>
      <c r="D12" s="2">
        <f>ROUND((Demographics!D12-AVERAGE(Demographics!D$2:D$152))/_xlfn.STDEV.P(Demographics!D$2:D$152),4)</f>
        <v>-1.1706000000000001</v>
      </c>
      <c r="E12" s="2">
        <f>ROUND((Demographics!E12-AVERAGE(Demographics!E$2:E$152))/_xlfn.STDEV.P(Demographics!E$2:E$152),4)</f>
        <v>4.3799999999999999E-2</v>
      </c>
      <c r="F12" s="2">
        <f>ROUND((Demographics!F12-AVERAGE(Demographics!F$2:F$152))/_xlfn.STDEV.P(Demographics!F$2:F$152),4)</f>
        <v>1.9622999999999999</v>
      </c>
      <c r="G12" s="2">
        <f>ROUND((Demographics!G12-AVERAGE(Demographics!G$2:G$152))/_xlfn.STDEV.P(Demographics!G$2:G$152),4)</f>
        <v>0.55689999999999995</v>
      </c>
      <c r="H12" s="2">
        <f>ROUND((Demographics!H12-AVERAGE(Demographics!H$2:H$152))/_xlfn.STDEV.P(Demographics!H$2:H$152),4)</f>
        <v>0.188</v>
      </c>
      <c r="I12" s="2">
        <f>ROUND((Demographics!I12-AVERAGE(Demographics!I$2:I$152))/_xlfn.STDEV.P(Demographics!I$2:I$152),4)</f>
        <v>-0.39140000000000003</v>
      </c>
      <c r="J12" s="2">
        <f>ROUND((Demographics!J12-AVERAGE(Demographics!J$2:J$152))/_xlfn.STDEV.P(Demographics!J$2:J$152),4)</f>
        <v>-1.9805999999999999</v>
      </c>
      <c r="K12" s="2">
        <f>ROUND((Demographics!K12-AVERAGE(Demographics!K$2:K$152))/_xlfn.STDEV.P(Demographics!K$2:K$152),4)</f>
        <v>1.8786</v>
      </c>
      <c r="L12" s="2">
        <f>ROUND((Demographics!L12-AVERAGE(Demographics!L$2:L$152))/_xlfn.STDEV.P(Demographics!L$2:L$152),4)</f>
        <v>-1.3285</v>
      </c>
      <c r="M12" s="2">
        <f>ROUND((Demographics!M12-AVERAGE(Demographics!M$2:M$152))/_xlfn.STDEV.P(Demographics!M$2:M$152),4)</f>
        <v>-0.48559999999999998</v>
      </c>
      <c r="N12" s="2">
        <f>ROUND((Demographics!N12-AVERAGE(Demographics!N$2:N$152))/_xlfn.STDEV.P(Demographics!N$2:N$152),4)</f>
        <v>1.2753000000000001</v>
      </c>
      <c r="O12" s="2">
        <f>ROUND((Demographics!O12-AVERAGE(Demographics!O$2:O$152))/_xlfn.STDEV.P(Demographics!O$2:O$152),4)</f>
        <v>1.3502000000000001</v>
      </c>
      <c r="P12" s="2">
        <f>ROUND((Demographics!P12-AVERAGE(Demographics!P$2:P$152))/_xlfn.STDEV.P(Demographics!P$2:P$152),4)</f>
        <v>-0.55740000000000001</v>
      </c>
      <c r="Q12" s="2">
        <f>ROUND((Demographics!Q12-AVERAGE(Demographics!Q$2:Q$152))/_xlfn.STDEV.P(Demographics!Q$2:Q$152),4)</f>
        <v>1.6377999999999999</v>
      </c>
      <c r="R12" s="2">
        <f>ROUND((Demographics!R12-AVERAGE(Demographics!R$2:R$152))/_xlfn.STDEV.P(Demographics!R$2:R$152),4)</f>
        <v>-0.49230000000000002</v>
      </c>
      <c r="S12" s="2">
        <f>ROUND((Demographics!S12-AVERAGE(Demographics!S$2:S$152))/_xlfn.STDEV.P(Demographics!S$2:S$152),4)</f>
        <v>-0.63729999999999998</v>
      </c>
      <c r="T12" s="2">
        <f>ROUND((Demographics!T12-AVERAGE(Demographics!T$2:T$152))/_xlfn.STDEV.P(Demographics!T$2:T$152),4)</f>
        <v>1.4782</v>
      </c>
      <c r="U12" s="2">
        <f>ROUND((Demographics!U12-AVERAGE(Demographics!U$2:U$152))/_xlfn.STDEV.P(Demographics!U$2:U$152),4)</f>
        <v>1.5229999999999999</v>
      </c>
      <c r="V12" s="2">
        <f>ROUND((Demographics!V12-AVERAGE(Demographics!V$2:V$152))/_xlfn.STDEV.P(Demographics!V$2:V$152),4)</f>
        <v>0.59340000000000004</v>
      </c>
      <c r="W12" s="2">
        <f>ROUND((Demographics!W12-AVERAGE(Demographics!W$2:W$152))/_xlfn.STDEV.P(Demographics!W$2:W$152),4)</f>
        <v>-0.52690000000000003</v>
      </c>
      <c r="X12" s="2">
        <f>ROUND((Demographics!X12-AVERAGE(Demographics!X$2:X$152))/_xlfn.STDEV.P(Demographics!X$2:X$152),4)</f>
        <v>0.9264</v>
      </c>
      <c r="Y12" s="2">
        <f>ROUND((Demographics!Y12-AVERAGE(Demographics!Y$2:Y$152))/_xlfn.STDEV.P(Demographics!Y$2:Y$152),4)</f>
        <v>-1.4524999999999999</v>
      </c>
      <c r="Z12" s="2">
        <f>ROUND((Demographics!Z12-AVERAGE(Demographics!Z$2:Z$152))/_xlfn.STDEV.P(Demographics!Z$2:Z$152),4)</f>
        <v>-1.3112999999999999</v>
      </c>
      <c r="AA12" s="2">
        <f>ROUND((Demographics!AA12-AVERAGE(Demographics!AA$2:AA$152))/_xlfn.STDEV.P(Demographics!AA$2:AA$152),4)</f>
        <v>1.3867</v>
      </c>
      <c r="AB12" s="2">
        <f>ROUND((Demographics!AB12-AVERAGE(Demographics!AB$2:AB$152))/_xlfn.STDEV.P(Demographics!AB$2:AB$152),4)</f>
        <v>1.335</v>
      </c>
      <c r="AC12" s="2">
        <f>ROUND((Demographics!AC12-AVERAGE(Demographics!AC$2:AC$152))/_xlfn.STDEV.P(Demographics!AC$2:AC$152),4)</f>
        <v>-0.89829999999999999</v>
      </c>
      <c r="AD12" s="2">
        <f>ROUND((Demographics!AD12-AVERAGE(Demographics!AD$2:AD$152))/_xlfn.STDEV.P(Demographics!AD$2:AD$152),4)</f>
        <v>-1.7609999999999999</v>
      </c>
      <c r="AE12" s="2">
        <f>ROUND((Demographics!AE12-AVERAGE(Demographics!AE$2:AE$152))/_xlfn.STDEV.P(Demographics!AE$2:AE$152),4)</f>
        <v>-1.0767</v>
      </c>
      <c r="AF12" s="2">
        <f>ROUND((Demographics!AF12-AVERAGE(Demographics!AF$2:AF$152))/_xlfn.STDEV.P(Demographics!AF$2:AF$152),4)</f>
        <v>0.17480000000000001</v>
      </c>
      <c r="AG12" s="2">
        <f>ROUND((Demographics!AG12-AVERAGE(Demographics!AG$2:AG$152))/_xlfn.STDEV.P(Demographics!AG$2:AG$152),4)</f>
        <v>0.50880000000000003</v>
      </c>
      <c r="AH12" s="2">
        <f>ROUND((Demographics!AH12-AVERAGE(Demographics!AH$2:AH$152))/_xlfn.STDEV.P(Demographics!AH$2:AH$152),4)</f>
        <v>0.1918</v>
      </c>
      <c r="AI12" s="2">
        <f>ROUND((Demographics!AI12-AVERAGE(Demographics!AI$2:AI$152))/_xlfn.STDEV.P(Demographics!AI$2:AI$152),4)</f>
        <v>-0.28839999999999999</v>
      </c>
      <c r="AJ12" s="2">
        <f>ROUND((Demographics!AJ12-AVERAGE(Demographics!AJ$2:AJ$152))/_xlfn.STDEV.P(Demographics!AJ$2:AJ$152),4)</f>
        <v>-0.1502</v>
      </c>
      <c r="AK12" s="2">
        <f>ROUND((Demographics!AK12-AVERAGE(Demographics!AK$2:AK$152))/_xlfn.STDEV.P(Demographics!AK$2:AK$152),4)</f>
        <v>-0.20849999999999999</v>
      </c>
      <c r="AL12" s="2">
        <f>ROUND((Demographics!AL12-AVERAGE(Demographics!AL$2:AL$152))/_xlfn.STDEV.P(Demographics!AL$2:AL$152),4)</f>
        <v>-0.40450000000000003</v>
      </c>
      <c r="AM12" s="2">
        <f>ROUND((Demographics!AM12-AVERAGE(Demographics!AM$2:AM$152))/_xlfn.STDEV.P(Demographics!AM$2:AM$152),4)</f>
        <v>0.81789999999999996</v>
      </c>
      <c r="AN12" s="2">
        <f>ROUND((Demographics!AN12-AVERAGE(Demographics!AN$2:AN$152))/_xlfn.STDEV.P(Demographics!AN$2:AN$152),4)</f>
        <v>1.2644</v>
      </c>
      <c r="AO12" s="2">
        <f>ROUND((Demographics!AO12-AVERAGE(Demographics!AO$2:AO$152))/_xlfn.STDEV.P(Demographics!AO$2:AO$152),4)</f>
        <v>-1.0265</v>
      </c>
      <c r="AP12" s="2">
        <f>ROUND((Demographics!AP12-AVERAGE(Demographics!AP$2:AP$152))/_xlfn.STDEV.P(Demographics!AP$2:AP$152),4)</f>
        <v>-1.6177999999999999</v>
      </c>
      <c r="AQ12" s="2">
        <f>ROUND((Demographics!AQ12-AVERAGE(Demographics!AQ$2:AQ$152))/_xlfn.STDEV.P(Demographics!AQ$2:AQ$152),4)</f>
        <v>-1.4411</v>
      </c>
      <c r="AR12" s="2">
        <f>ROUND((Demographics!AR12-AVERAGE(Demographics!AR$2:AR$152))/_xlfn.STDEV.P(Demographics!AR$2:AR$152),4)</f>
        <v>2.1263999999999998</v>
      </c>
    </row>
    <row r="13" spans="1:44" x14ac:dyDescent="0.55000000000000004">
      <c r="A13" s="2" t="s">
        <v>12</v>
      </c>
      <c r="B13" s="2">
        <f>ROUND((Demographics!B13-AVERAGE(Demographics!B$2:B$152))/_xlfn.STDEV.P(Demographics!B$2:B$152),4)</f>
        <v>1.3806</v>
      </c>
      <c r="C13" s="2">
        <f>ROUND((Demographics!C13-AVERAGE(Demographics!C$2:C$152))/_xlfn.STDEV.P(Demographics!C$2:C$152),4)</f>
        <v>9.3799999999999994E-2</v>
      </c>
      <c r="D13" s="2">
        <f>ROUND((Demographics!D13-AVERAGE(Demographics!D$2:D$152))/_xlfn.STDEV.P(Demographics!D$2:D$152),4)</f>
        <v>-1.9800000000000002E-2</v>
      </c>
      <c r="E13" s="2">
        <f>ROUND((Demographics!E13-AVERAGE(Demographics!E$2:E$152))/_xlfn.STDEV.P(Demographics!E$2:E$152),4)</f>
        <v>-0.34350000000000003</v>
      </c>
      <c r="F13" s="2">
        <f>ROUND((Demographics!F13-AVERAGE(Demographics!F$2:F$152))/_xlfn.STDEV.P(Demographics!F$2:F$152),4)</f>
        <v>-0.46010000000000001</v>
      </c>
      <c r="G13" s="2">
        <f>ROUND((Demographics!G13-AVERAGE(Demographics!G$2:G$152))/_xlfn.STDEV.P(Demographics!G$2:G$152),4)</f>
        <v>-0.37069999999999997</v>
      </c>
      <c r="H13" s="2">
        <f>ROUND((Demographics!H13-AVERAGE(Demographics!H$2:H$152))/_xlfn.STDEV.P(Demographics!H$2:H$152),4)</f>
        <v>-0.66990000000000005</v>
      </c>
      <c r="I13" s="2">
        <f>ROUND((Demographics!I13-AVERAGE(Demographics!I$2:I$152))/_xlfn.STDEV.P(Demographics!I$2:I$152),4)</f>
        <v>0.79069999999999996</v>
      </c>
      <c r="J13" s="2">
        <f>ROUND((Demographics!J13-AVERAGE(Demographics!J$2:J$152))/_xlfn.STDEV.P(Demographics!J$2:J$152),4)</f>
        <v>1.7201</v>
      </c>
      <c r="K13" s="2">
        <f>ROUND((Demographics!K13-AVERAGE(Demographics!K$2:K$152))/_xlfn.STDEV.P(Demographics!K$2:K$152),4)</f>
        <v>-0.18279999999999999</v>
      </c>
      <c r="L13" s="2">
        <f>ROUND((Demographics!L13-AVERAGE(Demographics!L$2:L$152))/_xlfn.STDEV.P(Demographics!L$2:L$152),4)</f>
        <v>0.82089999999999996</v>
      </c>
      <c r="M13" s="2">
        <f>ROUND((Demographics!M13-AVERAGE(Demographics!M$2:M$152))/_xlfn.STDEV.P(Demographics!M$2:M$152),4)</f>
        <v>0.93310000000000004</v>
      </c>
      <c r="N13" s="2">
        <f>ROUND((Demographics!N13-AVERAGE(Demographics!N$2:N$152))/_xlfn.STDEV.P(Demographics!N$2:N$152),4)</f>
        <v>-0.98750000000000004</v>
      </c>
      <c r="O13" s="2">
        <f>ROUND((Demographics!O13-AVERAGE(Demographics!O$2:O$152))/_xlfn.STDEV.P(Demographics!O$2:O$152),4)</f>
        <v>-0.89249999999999996</v>
      </c>
      <c r="P13" s="2">
        <f>ROUND((Demographics!P13-AVERAGE(Demographics!P$2:P$152))/_xlfn.STDEV.P(Demographics!P$2:P$152),4)</f>
        <v>0.379</v>
      </c>
      <c r="Q13" s="2">
        <f>ROUND((Demographics!Q13-AVERAGE(Demographics!Q$2:Q$152))/_xlfn.STDEV.P(Demographics!Q$2:Q$152),4)</f>
        <v>-0.20680000000000001</v>
      </c>
      <c r="R13" s="2">
        <f>ROUND((Demographics!R13-AVERAGE(Demographics!R$2:R$152))/_xlfn.STDEV.P(Demographics!R$2:R$152),4)</f>
        <v>0.70199999999999996</v>
      </c>
      <c r="S13" s="2">
        <f>ROUND((Demographics!S13-AVERAGE(Demographics!S$2:S$152))/_xlfn.STDEV.P(Demographics!S$2:S$152),4)</f>
        <v>-0.1265</v>
      </c>
      <c r="T13" s="2">
        <f>ROUND((Demographics!T13-AVERAGE(Demographics!T$2:T$152))/_xlfn.STDEV.P(Demographics!T$2:T$152),4)</f>
        <v>-0.57850000000000001</v>
      </c>
      <c r="U13" s="2">
        <f>ROUND((Demographics!U13-AVERAGE(Demographics!U$2:U$152))/_xlfn.STDEV.P(Demographics!U$2:U$152),4)</f>
        <v>-0.76990000000000003</v>
      </c>
      <c r="V13" s="2">
        <f>ROUND((Demographics!V13-AVERAGE(Demographics!V$2:V$152))/_xlfn.STDEV.P(Demographics!V$2:V$152),4)</f>
        <v>-0.24079999999999999</v>
      </c>
      <c r="W13" s="2">
        <f>ROUND((Demographics!W13-AVERAGE(Demographics!W$2:W$152))/_xlfn.STDEV.P(Demographics!W$2:W$152),4)</f>
        <v>0.87729999999999997</v>
      </c>
      <c r="X13" s="2">
        <f>ROUND((Demographics!X13-AVERAGE(Demographics!X$2:X$152))/_xlfn.STDEV.P(Demographics!X$2:X$152),4)</f>
        <v>0.1336</v>
      </c>
      <c r="Y13" s="2">
        <f>ROUND((Demographics!Y13-AVERAGE(Demographics!Y$2:Y$152))/_xlfn.STDEV.P(Demographics!Y$2:Y$152),4)</f>
        <v>1.1780999999999999</v>
      </c>
      <c r="Z13" s="2">
        <f>ROUND((Demographics!Z13-AVERAGE(Demographics!Z$2:Z$152))/_xlfn.STDEV.P(Demographics!Z$2:Z$152),4)</f>
        <v>1.0703</v>
      </c>
      <c r="AA13" s="2">
        <f>ROUND((Demographics!AA13-AVERAGE(Demographics!AA$2:AA$152))/_xlfn.STDEV.P(Demographics!AA$2:AA$152),4)</f>
        <v>-1.0256000000000001</v>
      </c>
      <c r="AB13" s="2">
        <f>ROUND((Demographics!AB13-AVERAGE(Demographics!AB$2:AB$152))/_xlfn.STDEV.P(Demographics!AB$2:AB$152),4)</f>
        <v>-0.93859999999999999</v>
      </c>
      <c r="AC13" s="2">
        <f>ROUND((Demographics!AC13-AVERAGE(Demographics!AC$2:AC$152))/_xlfn.STDEV.P(Demographics!AC$2:AC$152),4)</f>
        <v>-0.1447</v>
      </c>
      <c r="AD13" s="2">
        <f>ROUND((Demographics!AD13-AVERAGE(Demographics!AD$2:AD$152))/_xlfn.STDEV.P(Demographics!AD$2:AD$152),4)</f>
        <v>1.2057</v>
      </c>
      <c r="AE13" s="2">
        <f>ROUND((Demographics!AE13-AVERAGE(Demographics!AE$2:AE$152))/_xlfn.STDEV.P(Demographics!AE$2:AE$152),4)</f>
        <v>0.47970000000000002</v>
      </c>
      <c r="AF13" s="2">
        <f>ROUND((Demographics!AF13-AVERAGE(Demographics!AF$2:AF$152))/_xlfn.STDEV.P(Demographics!AF$2:AF$152),4)</f>
        <v>-0.75309999999999999</v>
      </c>
      <c r="AG13" s="2">
        <f>ROUND((Demographics!AG13-AVERAGE(Demographics!AG$2:AG$152))/_xlfn.STDEV.P(Demographics!AG$2:AG$152),4)</f>
        <v>1.2381</v>
      </c>
      <c r="AH13" s="2">
        <f>ROUND((Demographics!AH13-AVERAGE(Demographics!AH$2:AH$152))/_xlfn.STDEV.P(Demographics!AH$2:AH$152),4)</f>
        <v>-0.60980000000000001</v>
      </c>
      <c r="AI13" s="2">
        <f>ROUND((Demographics!AI13-AVERAGE(Demographics!AI$2:AI$152))/_xlfn.STDEV.P(Demographics!AI$2:AI$152),4)</f>
        <v>-0.51049999999999995</v>
      </c>
      <c r="AJ13" s="2">
        <f>ROUND((Demographics!AJ13-AVERAGE(Demographics!AJ$2:AJ$152))/_xlfn.STDEV.P(Demographics!AJ$2:AJ$152),4)</f>
        <v>-0.2334</v>
      </c>
      <c r="AK13" s="2">
        <f>ROUND((Demographics!AK13-AVERAGE(Demographics!AK$2:AK$152))/_xlfn.STDEV.P(Demographics!AK$2:AK$152),4)</f>
        <v>-0.39300000000000002</v>
      </c>
      <c r="AL13" s="2">
        <f>ROUND((Demographics!AL13-AVERAGE(Demographics!AL$2:AL$152))/_xlfn.STDEV.P(Demographics!AL$2:AL$152),4)</f>
        <v>-4.53E-2</v>
      </c>
      <c r="AM13" s="2">
        <f>ROUND((Demographics!AM13-AVERAGE(Demographics!AM$2:AM$152))/_xlfn.STDEV.P(Demographics!AM$2:AM$152),4)</f>
        <v>-3.56E-2</v>
      </c>
      <c r="AN13" s="2">
        <f>ROUND((Demographics!AN13-AVERAGE(Demographics!AN$2:AN$152))/_xlfn.STDEV.P(Demographics!AN$2:AN$152),4)</f>
        <v>-0.94399999999999995</v>
      </c>
      <c r="AO13" s="2">
        <f>ROUND((Demographics!AO13-AVERAGE(Demographics!AO$2:AO$152))/_xlfn.STDEV.P(Demographics!AO$2:AO$152),4)</f>
        <v>-0.28789999999999999</v>
      </c>
      <c r="AP13" s="2">
        <f>ROUND((Demographics!AP13-AVERAGE(Demographics!AP$2:AP$152))/_xlfn.STDEV.P(Demographics!AP$2:AP$152),4)</f>
        <v>0.77490000000000003</v>
      </c>
      <c r="AQ13" s="2">
        <f>ROUND((Demographics!AQ13-AVERAGE(Demographics!AQ$2:AQ$152))/_xlfn.STDEV.P(Demographics!AQ$2:AQ$152),4)</f>
        <v>1.0734999999999999</v>
      </c>
      <c r="AR13" s="2">
        <f>ROUND((Demographics!AR13-AVERAGE(Demographics!AR$2:AR$152))/_xlfn.STDEV.P(Demographics!AR$2:AR$152),4)</f>
        <v>-0.50790000000000002</v>
      </c>
    </row>
    <row r="14" spans="1:44" x14ac:dyDescent="0.55000000000000004">
      <c r="A14" s="2" t="s">
        <v>13</v>
      </c>
      <c r="B14" s="2">
        <f>ROUND((Demographics!B14-AVERAGE(Demographics!B$2:B$152))/_xlfn.STDEV.P(Demographics!B$2:B$152),4)</f>
        <v>0.9093</v>
      </c>
      <c r="C14" s="2">
        <f>ROUND((Demographics!C14-AVERAGE(Demographics!C$2:C$152))/_xlfn.STDEV.P(Demographics!C$2:C$152),4)</f>
        <v>0.83909999999999996</v>
      </c>
      <c r="D14" s="2">
        <f>ROUND((Demographics!D14-AVERAGE(Demographics!D$2:D$152))/_xlfn.STDEV.P(Demographics!D$2:D$152),4)</f>
        <v>0.79100000000000004</v>
      </c>
      <c r="E14" s="2">
        <f>ROUND((Demographics!E14-AVERAGE(Demographics!E$2:E$152))/_xlfn.STDEV.P(Demographics!E$2:E$152),4)</f>
        <v>-0.3372</v>
      </c>
      <c r="F14" s="2">
        <f>ROUND((Demographics!F14-AVERAGE(Demographics!F$2:F$152))/_xlfn.STDEV.P(Demographics!F$2:F$152),4)</f>
        <v>-1.5927</v>
      </c>
      <c r="G14" s="2">
        <f>ROUND((Demographics!G14-AVERAGE(Demographics!G$2:G$152))/_xlfn.STDEV.P(Demographics!G$2:G$152),4)</f>
        <v>-0.90449999999999997</v>
      </c>
      <c r="H14" s="2">
        <f>ROUND((Demographics!H14-AVERAGE(Demographics!H$2:H$152))/_xlfn.STDEV.P(Demographics!H$2:H$152),4)</f>
        <v>-0.90820000000000001</v>
      </c>
      <c r="I14" s="2">
        <f>ROUND((Demographics!I14-AVERAGE(Demographics!I$2:I$152))/_xlfn.STDEV.P(Demographics!I$2:I$152),4)</f>
        <v>-2.9281000000000001</v>
      </c>
      <c r="J14" s="2">
        <f>ROUND((Demographics!J14-AVERAGE(Demographics!J$2:J$152))/_xlfn.STDEV.P(Demographics!J$2:J$152),4)</f>
        <v>1.0443</v>
      </c>
      <c r="K14" s="2">
        <f>ROUND((Demographics!K14-AVERAGE(Demographics!K$2:K$152))/_xlfn.STDEV.P(Demographics!K$2:K$152),4)</f>
        <v>1.4498</v>
      </c>
      <c r="L14" s="2">
        <f>ROUND((Demographics!L14-AVERAGE(Demographics!L$2:L$152))/_xlfn.STDEV.P(Demographics!L$2:L$152),4)</f>
        <v>1.8740000000000001</v>
      </c>
      <c r="M14" s="2">
        <f>ROUND((Demographics!M14-AVERAGE(Demographics!M$2:M$152))/_xlfn.STDEV.P(Demographics!M$2:M$152),4)</f>
        <v>-1.3357000000000001</v>
      </c>
      <c r="N14" s="2">
        <f>ROUND((Demographics!N14-AVERAGE(Demographics!N$2:N$152))/_xlfn.STDEV.P(Demographics!N$2:N$152),4)</f>
        <v>-0.36430000000000001</v>
      </c>
      <c r="O14" s="2">
        <f>ROUND((Demographics!O14-AVERAGE(Demographics!O$2:O$152))/_xlfn.STDEV.P(Demographics!O$2:O$152),4)</f>
        <v>-0.49020000000000002</v>
      </c>
      <c r="P14" s="2">
        <f>ROUND((Demographics!P14-AVERAGE(Demographics!P$2:P$152))/_xlfn.STDEV.P(Demographics!P$2:P$152),4)</f>
        <v>-0.54069999999999996</v>
      </c>
      <c r="Q14" s="2">
        <f>ROUND((Demographics!Q14-AVERAGE(Demographics!Q$2:Q$152))/_xlfn.STDEV.P(Demographics!Q$2:Q$152),4)</f>
        <v>-0.81699999999999995</v>
      </c>
      <c r="R14" s="2">
        <f>ROUND((Demographics!R14-AVERAGE(Demographics!R$2:R$152))/_xlfn.STDEV.P(Demographics!R$2:R$152),4)</f>
        <v>1.4518</v>
      </c>
      <c r="S14" s="2">
        <f>ROUND((Demographics!S14-AVERAGE(Demographics!S$2:S$152))/_xlfn.STDEV.P(Demographics!S$2:S$152),4)</f>
        <v>-0.82369999999999999</v>
      </c>
      <c r="T14" s="2">
        <f>ROUND((Demographics!T14-AVERAGE(Demographics!T$2:T$152))/_xlfn.STDEV.P(Demographics!T$2:T$152),4)</f>
        <v>0.33710000000000001</v>
      </c>
      <c r="U14" s="2">
        <f>ROUND((Demographics!U14-AVERAGE(Demographics!U$2:U$152))/_xlfn.STDEV.P(Demographics!U$2:U$152),4)</f>
        <v>-0.32679999999999998</v>
      </c>
      <c r="V14" s="2">
        <f>ROUND((Demographics!V14-AVERAGE(Demographics!V$2:V$152))/_xlfn.STDEV.P(Demographics!V$2:V$152),4)</f>
        <v>-1.6446000000000001</v>
      </c>
      <c r="W14" s="2">
        <f>ROUND((Demographics!W14-AVERAGE(Demographics!W$2:W$152))/_xlfn.STDEV.P(Demographics!W$2:W$152),4)</f>
        <v>1.044</v>
      </c>
      <c r="X14" s="2">
        <f>ROUND((Demographics!X14-AVERAGE(Demographics!X$2:X$152))/_xlfn.STDEV.P(Demographics!X$2:X$152),4)</f>
        <v>3.7400000000000003E-2</v>
      </c>
      <c r="Y14" s="2">
        <f>ROUND((Demographics!Y14-AVERAGE(Demographics!Y$2:Y$152))/_xlfn.STDEV.P(Demographics!Y$2:Y$152),4)</f>
        <v>0.94769999999999999</v>
      </c>
      <c r="Z14" s="2">
        <f>ROUND((Demographics!Z14-AVERAGE(Demographics!Z$2:Z$152))/_xlfn.STDEV.P(Demographics!Z$2:Z$152),4)</f>
        <v>1.0022</v>
      </c>
      <c r="AA14" s="2">
        <f>ROUND((Demographics!AA14-AVERAGE(Demographics!AA$2:AA$152))/_xlfn.STDEV.P(Demographics!AA$2:AA$152),4)</f>
        <v>-1.4946999999999999</v>
      </c>
      <c r="AB14" s="2">
        <f>ROUND((Demographics!AB14-AVERAGE(Demographics!AB$2:AB$152))/_xlfn.STDEV.P(Demographics!AB$2:AB$152),4)</f>
        <v>-0.69340000000000002</v>
      </c>
      <c r="AC14" s="2">
        <f>ROUND((Demographics!AC14-AVERAGE(Demographics!AC$2:AC$152))/_xlfn.STDEV.P(Demographics!AC$2:AC$152),4)</f>
        <v>0.27689999999999998</v>
      </c>
      <c r="AD14" s="2">
        <f>ROUND((Demographics!AD14-AVERAGE(Demographics!AD$2:AD$152))/_xlfn.STDEV.P(Demographics!AD$2:AD$152),4)</f>
        <v>-0.22600000000000001</v>
      </c>
      <c r="AE14" s="2">
        <f>ROUND((Demographics!AE14-AVERAGE(Demographics!AE$2:AE$152))/_xlfn.STDEV.P(Demographics!AE$2:AE$152),4)</f>
        <v>0.76239999999999997</v>
      </c>
      <c r="AF14" s="2">
        <f>ROUND((Demographics!AF14-AVERAGE(Demographics!AF$2:AF$152))/_xlfn.STDEV.P(Demographics!AF$2:AF$152),4)</f>
        <v>-0.77110000000000001</v>
      </c>
      <c r="AG14" s="2">
        <f>ROUND((Demographics!AG14-AVERAGE(Demographics!AG$2:AG$152))/_xlfn.STDEV.P(Demographics!AG$2:AG$152),4)</f>
        <v>-1.8069999999999999</v>
      </c>
      <c r="AH14" s="2">
        <f>ROUND((Demographics!AH14-AVERAGE(Demographics!AH$2:AH$152))/_xlfn.STDEV.P(Demographics!AH$2:AH$152),4)</f>
        <v>2.4607000000000001</v>
      </c>
      <c r="AI14" s="2">
        <f>ROUND((Demographics!AI14-AVERAGE(Demographics!AI$2:AI$152))/_xlfn.STDEV.P(Demographics!AI$2:AI$152),4)</f>
        <v>6.5388999999999999</v>
      </c>
      <c r="AJ14" s="2">
        <f>ROUND((Demographics!AJ14-AVERAGE(Demographics!AJ$2:AJ$152))/_xlfn.STDEV.P(Demographics!AJ$2:AJ$152),4)</f>
        <v>-0.2404</v>
      </c>
      <c r="AK14" s="2">
        <f>ROUND((Demographics!AK14-AVERAGE(Demographics!AK$2:AK$152))/_xlfn.STDEV.P(Demographics!AK$2:AK$152),4)</f>
        <v>6.3100000000000003E-2</v>
      </c>
      <c r="AL14" s="2">
        <f>ROUND((Demographics!AL14-AVERAGE(Demographics!AL$2:AL$152))/_xlfn.STDEV.P(Demographics!AL$2:AL$152),4)</f>
        <v>-2.3576999999999999</v>
      </c>
      <c r="AM14" s="2">
        <f>ROUND((Demographics!AM14-AVERAGE(Demographics!AM$2:AM$152))/_xlfn.STDEV.P(Demographics!AM$2:AM$152),4)</f>
        <v>-0.92410000000000003</v>
      </c>
      <c r="AN14" s="2">
        <f>ROUND((Demographics!AN14-AVERAGE(Demographics!AN$2:AN$152))/_xlfn.STDEV.P(Demographics!AN$2:AN$152),4)</f>
        <v>-0.45929999999999999</v>
      </c>
      <c r="AO14" s="2">
        <f>ROUND((Demographics!AO14-AVERAGE(Demographics!AO$2:AO$152))/_xlfn.STDEV.P(Demographics!AO$2:AO$152),4)</f>
        <v>1.7468999999999999</v>
      </c>
      <c r="AP14" s="2">
        <f>ROUND((Demographics!AP14-AVERAGE(Demographics!AP$2:AP$152))/_xlfn.STDEV.P(Demographics!AP$2:AP$152),4)</f>
        <v>1.0308999999999999</v>
      </c>
      <c r="AQ14" s="2">
        <f>ROUND((Demographics!AQ14-AVERAGE(Demographics!AQ$2:AQ$152))/_xlfn.STDEV.P(Demographics!AQ$2:AQ$152),4)</f>
        <v>1.7983</v>
      </c>
      <c r="AR14" s="2">
        <f>ROUND((Demographics!AR14-AVERAGE(Demographics!AR$2:AR$152))/_xlfn.STDEV.P(Demographics!AR$2:AR$152),4)</f>
        <v>-0.90749999999999997</v>
      </c>
    </row>
    <row r="15" spans="1:44" x14ac:dyDescent="0.55000000000000004">
      <c r="A15" s="2" t="s">
        <v>14</v>
      </c>
      <c r="B15" s="2">
        <f>ROUND((Demographics!B15-AVERAGE(Demographics!B$2:B$152))/_xlfn.STDEV.P(Demographics!B$2:B$152),4)</f>
        <v>0.28089999999999998</v>
      </c>
      <c r="C15" s="2">
        <f>ROUND((Demographics!C15-AVERAGE(Demographics!C$2:C$152))/_xlfn.STDEV.P(Demographics!C$2:C$152),4)</f>
        <v>5.3999999999999999E-2</v>
      </c>
      <c r="D15" s="2">
        <f>ROUND((Demographics!D15-AVERAGE(Demographics!D$2:D$152))/_xlfn.STDEV.P(Demographics!D$2:D$152),4)</f>
        <v>-0.23830000000000001</v>
      </c>
      <c r="E15" s="2">
        <f>ROUND((Demographics!E15-AVERAGE(Demographics!E$2:E$152))/_xlfn.STDEV.P(Demographics!E$2:E$152),4)</f>
        <v>0.70579999999999998</v>
      </c>
      <c r="F15" s="2">
        <f>ROUND((Demographics!F15-AVERAGE(Demographics!F$2:F$152))/_xlfn.STDEV.P(Demographics!F$2:F$152),4)</f>
        <v>0.74590000000000001</v>
      </c>
      <c r="G15" s="2">
        <f>ROUND((Demographics!G15-AVERAGE(Demographics!G$2:G$152))/_xlfn.STDEV.P(Demographics!G$2:G$152),4)</f>
        <v>-0.4138</v>
      </c>
      <c r="H15" s="2">
        <f>ROUND((Demographics!H15-AVERAGE(Demographics!H$2:H$152))/_xlfn.STDEV.P(Demographics!H$2:H$152),4)</f>
        <v>-0.26479999999999998</v>
      </c>
      <c r="I15" s="2">
        <f>ROUND((Demographics!I15-AVERAGE(Demographics!I$2:I$152))/_xlfn.STDEV.P(Demographics!I$2:I$152),4)</f>
        <v>0.1134</v>
      </c>
      <c r="J15" s="2">
        <f>ROUND((Demographics!J15-AVERAGE(Demographics!J$2:J$152))/_xlfn.STDEV.P(Demographics!J$2:J$152),4)</f>
        <v>-0.22140000000000001</v>
      </c>
      <c r="K15" s="2">
        <f>ROUND((Demographics!K15-AVERAGE(Demographics!K$2:K$152))/_xlfn.STDEV.P(Demographics!K$2:K$152),4)</f>
        <v>0.50019999999999998</v>
      </c>
      <c r="L15" s="2">
        <f>ROUND((Demographics!L15-AVERAGE(Demographics!L$2:L$152))/_xlfn.STDEV.P(Demographics!L$2:L$152),4)</f>
        <v>-0.30719999999999997</v>
      </c>
      <c r="M15" s="2">
        <f>ROUND((Demographics!M15-AVERAGE(Demographics!M$2:M$152))/_xlfn.STDEV.P(Demographics!M$2:M$152),4)</f>
        <v>-9.9699999999999997E-2</v>
      </c>
      <c r="N15" s="2">
        <f>ROUND((Demographics!N15-AVERAGE(Demographics!N$2:N$152))/_xlfn.STDEV.P(Demographics!N$2:N$152),4)</f>
        <v>0.53690000000000004</v>
      </c>
      <c r="O15" s="2">
        <f>ROUND((Demographics!O15-AVERAGE(Demographics!O$2:O$152))/_xlfn.STDEV.P(Demographics!O$2:O$152),4)</f>
        <v>0.33129999999999998</v>
      </c>
      <c r="P15" s="2">
        <f>ROUND((Demographics!P15-AVERAGE(Demographics!P$2:P$152))/_xlfn.STDEV.P(Demographics!P$2:P$152),4)</f>
        <v>-0.25879999999999997</v>
      </c>
      <c r="Q15" s="2">
        <f>ROUND((Demographics!Q15-AVERAGE(Demographics!Q$2:Q$152))/_xlfn.STDEV.P(Demographics!Q$2:Q$152),4)</f>
        <v>0.82499999999999996</v>
      </c>
      <c r="R15" s="2">
        <f>ROUND((Demographics!R15-AVERAGE(Demographics!R$2:R$152))/_xlfn.STDEV.P(Demographics!R$2:R$152),4)</f>
        <v>0.2021</v>
      </c>
      <c r="S15" s="2">
        <f>ROUND((Demographics!S15-AVERAGE(Demographics!S$2:S$152))/_xlfn.STDEV.P(Demographics!S$2:S$152),4)</f>
        <v>-0.4975</v>
      </c>
      <c r="T15" s="2">
        <f>ROUND((Demographics!T15-AVERAGE(Demographics!T$2:T$152))/_xlfn.STDEV.P(Demographics!T$2:T$152),4)</f>
        <v>0.15310000000000001</v>
      </c>
      <c r="U15" s="2">
        <f>ROUND((Demographics!U15-AVERAGE(Demographics!U$2:U$152))/_xlfn.STDEV.P(Demographics!U$2:U$152),4)</f>
        <v>0.30769999999999997</v>
      </c>
      <c r="V15" s="2">
        <f>ROUND((Demographics!V15-AVERAGE(Demographics!V$2:V$152))/_xlfn.STDEV.P(Demographics!V$2:V$152),4)</f>
        <v>0.57640000000000002</v>
      </c>
      <c r="W15" s="2">
        <f>ROUND((Demographics!W15-AVERAGE(Demographics!W$2:W$152))/_xlfn.STDEV.P(Demographics!W$2:W$152),4)</f>
        <v>-6.8400000000000002E-2</v>
      </c>
      <c r="X15" s="2">
        <f>ROUND((Demographics!X15-AVERAGE(Demographics!X$2:X$152))/_xlfn.STDEV.P(Demographics!X$2:X$152),4)</f>
        <v>1.3851</v>
      </c>
      <c r="Y15" s="2">
        <f>ROUND((Demographics!Y15-AVERAGE(Demographics!Y$2:Y$152))/_xlfn.STDEV.P(Demographics!Y$2:Y$152),4)</f>
        <v>-0.60260000000000002</v>
      </c>
      <c r="Z15" s="2">
        <f>ROUND((Demographics!Z15-AVERAGE(Demographics!Z$2:Z$152))/_xlfn.STDEV.P(Demographics!Z$2:Z$152),4)</f>
        <v>-0.45590000000000003</v>
      </c>
      <c r="AA15" s="2">
        <f>ROUND((Demographics!AA15-AVERAGE(Demographics!AA$2:AA$152))/_xlfn.STDEV.P(Demographics!AA$2:AA$152),4)</f>
        <v>0.1656</v>
      </c>
      <c r="AB15" s="2">
        <f>ROUND((Demographics!AB15-AVERAGE(Demographics!AB$2:AB$152))/_xlfn.STDEV.P(Demographics!AB$2:AB$152),4)</f>
        <v>0.51600000000000001</v>
      </c>
      <c r="AC15" s="2">
        <f>ROUND((Demographics!AC15-AVERAGE(Demographics!AC$2:AC$152))/_xlfn.STDEV.P(Demographics!AC$2:AC$152),4)</f>
        <v>-2.81E-2</v>
      </c>
      <c r="AD15" s="2">
        <f>ROUND((Demographics!AD15-AVERAGE(Demographics!AD$2:AD$152))/_xlfn.STDEV.P(Demographics!AD$2:AD$152),4)</f>
        <v>-0.92259999999999998</v>
      </c>
      <c r="AE15" s="2">
        <f>ROUND((Demographics!AE15-AVERAGE(Demographics!AE$2:AE$152))/_xlfn.STDEV.P(Demographics!AE$2:AE$152),4)</f>
        <v>-0.51459999999999995</v>
      </c>
      <c r="AF15" s="2">
        <f>ROUND((Demographics!AF15-AVERAGE(Demographics!AF$2:AF$152))/_xlfn.STDEV.P(Demographics!AF$2:AF$152),4)</f>
        <v>0.2243</v>
      </c>
      <c r="AG15" s="2">
        <f>ROUND((Demographics!AG15-AVERAGE(Demographics!AG$2:AG$152))/_xlfn.STDEV.P(Demographics!AG$2:AG$152),4)</f>
        <v>0.56710000000000005</v>
      </c>
      <c r="AH15" s="2">
        <f>ROUND((Demographics!AH15-AVERAGE(Demographics!AH$2:AH$152))/_xlfn.STDEV.P(Demographics!AH$2:AH$152),4)</f>
        <v>-0.12479999999999999</v>
      </c>
      <c r="AI15" s="2">
        <f>ROUND((Demographics!AI15-AVERAGE(Demographics!AI$2:AI$152))/_xlfn.STDEV.P(Demographics!AI$2:AI$152),4)</f>
        <v>-0.27379999999999999</v>
      </c>
      <c r="AJ15" s="2">
        <f>ROUND((Demographics!AJ15-AVERAGE(Demographics!AJ$2:AJ$152))/_xlfn.STDEV.P(Demographics!AJ$2:AJ$152),4)</f>
        <v>-0.1918</v>
      </c>
      <c r="AK15" s="2">
        <f>ROUND((Demographics!AK15-AVERAGE(Demographics!AK$2:AK$152))/_xlfn.STDEV.P(Demographics!AK$2:AK$152),4)</f>
        <v>-0.59489999999999998</v>
      </c>
      <c r="AL15" s="2">
        <f>ROUND((Demographics!AL15-AVERAGE(Demographics!AL$2:AL$152))/_xlfn.STDEV.P(Demographics!AL$2:AL$152),4)</f>
        <v>-0.22559999999999999</v>
      </c>
      <c r="AM15" s="2">
        <f>ROUND((Demographics!AM15-AVERAGE(Demographics!AM$2:AM$152))/_xlfn.STDEV.P(Demographics!AM$2:AM$152),4)</f>
        <v>0.33600000000000002</v>
      </c>
      <c r="AN15" s="2">
        <f>ROUND((Demographics!AN15-AVERAGE(Demographics!AN$2:AN$152))/_xlfn.STDEV.P(Demographics!AN$2:AN$152),4)</f>
        <v>0.08</v>
      </c>
      <c r="AO15" s="2">
        <f>ROUND((Demographics!AO15-AVERAGE(Demographics!AO$2:AO$152))/_xlfn.STDEV.P(Demographics!AO$2:AO$152),4)</f>
        <v>-0.12540000000000001</v>
      </c>
      <c r="AP15" s="2">
        <f>ROUND((Demographics!AP15-AVERAGE(Demographics!AP$2:AP$152))/_xlfn.STDEV.P(Demographics!AP$2:AP$152),4)</f>
        <v>-0.28710000000000002</v>
      </c>
      <c r="AQ15" s="2">
        <f>ROUND((Demographics!AQ15-AVERAGE(Demographics!AQ$2:AQ$152))/_xlfn.STDEV.P(Demographics!AQ$2:AQ$152),4)</f>
        <v>-0.39290000000000003</v>
      </c>
      <c r="AR15" s="2">
        <f>ROUND((Demographics!AR15-AVERAGE(Demographics!AR$2:AR$152))/_xlfn.STDEV.P(Demographics!AR$2:AR$152),4)</f>
        <v>0.74690000000000001</v>
      </c>
    </row>
    <row r="16" spans="1:44" x14ac:dyDescent="0.55000000000000004">
      <c r="A16" s="2" t="s">
        <v>15</v>
      </c>
      <c r="B16" s="2">
        <f>ROUND((Demographics!B16-AVERAGE(Demographics!B$2:B$152))/_xlfn.STDEV.P(Demographics!B$2:B$152),4)</f>
        <v>-1.0701000000000001</v>
      </c>
      <c r="C16" s="2">
        <f>ROUND((Demographics!C16-AVERAGE(Demographics!C$2:C$152))/_xlfn.STDEV.P(Demographics!C$2:C$152),4)</f>
        <v>0.1109</v>
      </c>
      <c r="D16" s="2">
        <f>ROUND((Demographics!D16-AVERAGE(Demographics!D$2:D$152))/_xlfn.STDEV.P(Demographics!D$2:D$152),4)</f>
        <v>-0.25779999999999997</v>
      </c>
      <c r="E16" s="2">
        <f>ROUND((Demographics!E16-AVERAGE(Demographics!E$2:E$152))/_xlfn.STDEV.P(Demographics!E$2:E$152),4)</f>
        <v>-0.48089999999999999</v>
      </c>
      <c r="F16" s="2">
        <f>ROUND((Demographics!F16-AVERAGE(Demographics!F$2:F$152))/_xlfn.STDEV.P(Demographics!F$2:F$152),4)</f>
        <v>-0.40770000000000001</v>
      </c>
      <c r="G16" s="2">
        <f>ROUND((Demographics!G16-AVERAGE(Demographics!G$2:G$152))/_xlfn.STDEV.P(Demographics!G$2:G$152),4)</f>
        <v>0.50290000000000001</v>
      </c>
      <c r="H16" s="2">
        <f>ROUND((Demographics!H16-AVERAGE(Demographics!H$2:H$152))/_xlfn.STDEV.P(Demographics!H$2:H$152),4)</f>
        <v>1.0697000000000001</v>
      </c>
      <c r="I16" s="2">
        <f>ROUND((Demographics!I16-AVERAGE(Demographics!I$2:I$152))/_xlfn.STDEV.P(Demographics!I$2:I$152),4)</f>
        <v>0.22120000000000001</v>
      </c>
      <c r="J16" s="2">
        <f>ROUND((Demographics!J16-AVERAGE(Demographics!J$2:J$152))/_xlfn.STDEV.P(Demographics!J$2:J$152),4)</f>
        <v>-0.2142</v>
      </c>
      <c r="K16" s="2">
        <f>ROUND((Demographics!K16-AVERAGE(Demographics!K$2:K$152))/_xlfn.STDEV.P(Demographics!K$2:K$152),4)</f>
        <v>-0.31609999999999999</v>
      </c>
      <c r="L16" s="2">
        <f>ROUND((Demographics!L16-AVERAGE(Demographics!L$2:L$152))/_xlfn.STDEV.P(Demographics!L$2:L$152),4)</f>
        <v>-0.43459999999999999</v>
      </c>
      <c r="M16" s="2">
        <f>ROUND((Demographics!M16-AVERAGE(Demographics!M$2:M$152))/_xlfn.STDEV.P(Demographics!M$2:M$152),4)</f>
        <v>-0.39610000000000001</v>
      </c>
      <c r="N16" s="2">
        <f>ROUND((Demographics!N16-AVERAGE(Demographics!N$2:N$152))/_xlfn.STDEV.P(Demographics!N$2:N$152),4)</f>
        <v>0.69689999999999996</v>
      </c>
      <c r="O16" s="2">
        <f>ROUND((Demographics!O16-AVERAGE(Demographics!O$2:O$152))/_xlfn.STDEV.P(Demographics!O$2:O$152),4)</f>
        <v>0.57699999999999996</v>
      </c>
      <c r="P16" s="2">
        <f>ROUND((Demographics!P16-AVERAGE(Demographics!P$2:P$152))/_xlfn.STDEV.P(Demographics!P$2:P$152),4)</f>
        <v>-0.4667</v>
      </c>
      <c r="Q16" s="2">
        <f>ROUND((Demographics!Q16-AVERAGE(Demographics!Q$2:Q$152))/_xlfn.STDEV.P(Demographics!Q$2:Q$152),4)</f>
        <v>-0.1704</v>
      </c>
      <c r="R16" s="2">
        <f>ROUND((Demographics!R16-AVERAGE(Demographics!R$2:R$152))/_xlfn.STDEV.P(Demographics!R$2:R$152),4)</f>
        <v>-0.76300000000000001</v>
      </c>
      <c r="S16" s="2">
        <f>ROUND((Demographics!S16-AVERAGE(Demographics!S$2:S$152))/_xlfn.STDEV.P(Demographics!S$2:S$152),4)</f>
        <v>-0.50860000000000005</v>
      </c>
      <c r="T16" s="2">
        <f>ROUND((Demographics!T16-AVERAGE(Demographics!T$2:T$152))/_xlfn.STDEV.P(Demographics!T$2:T$152),4)</f>
        <v>0.14849999999999999</v>
      </c>
      <c r="U16" s="2">
        <f>ROUND((Demographics!U16-AVERAGE(Demographics!U$2:U$152))/_xlfn.STDEV.P(Demographics!U$2:U$152),4)</f>
        <v>0.18940000000000001</v>
      </c>
      <c r="V16" s="2">
        <f>ROUND((Demographics!V16-AVERAGE(Demographics!V$2:V$152))/_xlfn.STDEV.P(Demographics!V$2:V$152),4)</f>
        <v>2.6347</v>
      </c>
      <c r="W16" s="2">
        <f>ROUND((Demographics!W16-AVERAGE(Demographics!W$2:W$152))/_xlfn.STDEV.P(Demographics!W$2:W$152),4)</f>
        <v>-0.84219999999999995</v>
      </c>
      <c r="X16" s="2">
        <f>ROUND((Demographics!X16-AVERAGE(Demographics!X$2:X$152))/_xlfn.STDEV.P(Demographics!X$2:X$152),4)</f>
        <v>0.34320000000000001</v>
      </c>
      <c r="Y16" s="2">
        <f>ROUND((Demographics!Y16-AVERAGE(Demographics!Y$2:Y$152))/_xlfn.STDEV.P(Demographics!Y$2:Y$152),4)</f>
        <v>-0.68640000000000001</v>
      </c>
      <c r="Z16" s="2">
        <f>ROUND((Demographics!Z16-AVERAGE(Demographics!Z$2:Z$152))/_xlfn.STDEV.P(Demographics!Z$2:Z$152),4)</f>
        <v>-1.1298999999999999</v>
      </c>
      <c r="AA16" s="2">
        <f>ROUND((Demographics!AA16-AVERAGE(Demographics!AA$2:AA$152))/_xlfn.STDEV.P(Demographics!AA$2:AA$152),4)</f>
        <v>-7.0599999999999996E-2</v>
      </c>
      <c r="AB16" s="2">
        <f>ROUND((Demographics!AB16-AVERAGE(Demographics!AB$2:AB$152))/_xlfn.STDEV.P(Demographics!AB$2:AB$152),4)</f>
        <v>0.92930000000000001</v>
      </c>
      <c r="AC16" s="2">
        <f>ROUND((Demographics!AC16-AVERAGE(Demographics!AC$2:AC$152))/_xlfn.STDEV.P(Demographics!AC$2:AC$152),4)</f>
        <v>-0.1986</v>
      </c>
      <c r="AD16" s="2">
        <f>ROUND((Demographics!AD16-AVERAGE(Demographics!AD$2:AD$152))/_xlfn.STDEV.P(Demographics!AD$2:AD$152),4)</f>
        <v>1.0703</v>
      </c>
      <c r="AE16" s="2">
        <f>ROUND((Demographics!AE16-AVERAGE(Demographics!AE$2:AE$152))/_xlfn.STDEV.P(Demographics!AE$2:AE$152),4)</f>
        <v>-0.80049999999999999</v>
      </c>
      <c r="AF16" s="2">
        <f>ROUND((Demographics!AF16-AVERAGE(Demographics!AF$2:AF$152))/_xlfn.STDEV.P(Demographics!AF$2:AF$152),4)</f>
        <v>-1.0654999999999999</v>
      </c>
      <c r="AG16" s="2">
        <f>ROUND((Demographics!AG16-AVERAGE(Demographics!AG$2:AG$152))/_xlfn.STDEV.P(Demographics!AG$2:AG$152),4)</f>
        <v>7.5300000000000006E-2</v>
      </c>
      <c r="AH16" s="2">
        <f>ROUND((Demographics!AH16-AVERAGE(Demographics!AH$2:AH$152))/_xlfn.STDEV.P(Demographics!AH$2:AH$152),4)</f>
        <v>-0.3508</v>
      </c>
      <c r="AI16" s="2">
        <f>ROUND((Demographics!AI16-AVERAGE(Demographics!AI$2:AI$152))/_xlfn.STDEV.P(Demographics!AI$2:AI$152),4)</f>
        <v>-0.13469999999999999</v>
      </c>
      <c r="AJ16" s="2">
        <f>ROUND((Demographics!AJ16-AVERAGE(Demographics!AJ$2:AJ$152))/_xlfn.STDEV.P(Demographics!AJ$2:AJ$152),4)</f>
        <v>-0.21260000000000001</v>
      </c>
      <c r="AK16" s="2">
        <f>ROUND((Demographics!AK16-AVERAGE(Demographics!AK$2:AK$152))/_xlfn.STDEV.P(Demographics!AK$2:AK$152),4)</f>
        <v>-0.45910000000000001</v>
      </c>
      <c r="AL16" s="2">
        <f>ROUND((Demographics!AL16-AVERAGE(Demographics!AL$2:AL$152))/_xlfn.STDEV.P(Demographics!AL$2:AL$152),4)</f>
        <v>1.0365</v>
      </c>
      <c r="AM16" s="2">
        <f>ROUND((Demographics!AM16-AVERAGE(Demographics!AM$2:AM$152))/_xlfn.STDEV.P(Demographics!AM$2:AM$152),4)</f>
        <v>-0.2833</v>
      </c>
      <c r="AN16" s="2">
        <f>ROUND((Demographics!AN16-AVERAGE(Demographics!AN$2:AN$152))/_xlfn.STDEV.P(Demographics!AN$2:AN$152),4)</f>
        <v>0.51949999999999996</v>
      </c>
      <c r="AO16" s="2">
        <f>ROUND((Demographics!AO16-AVERAGE(Demographics!AO$2:AO$152))/_xlfn.STDEV.P(Demographics!AO$2:AO$152),4)</f>
        <v>0.3805</v>
      </c>
      <c r="AP16" s="2">
        <f>ROUND((Demographics!AP16-AVERAGE(Demographics!AP$2:AP$152))/_xlfn.STDEV.P(Demographics!AP$2:AP$152),4)</f>
        <v>-0.2228</v>
      </c>
      <c r="AQ16" s="2">
        <f>ROUND((Demographics!AQ16-AVERAGE(Demographics!AQ$2:AQ$152))/_xlfn.STDEV.P(Demographics!AQ$2:AQ$152),4)</f>
        <v>-0.22559999999999999</v>
      </c>
      <c r="AR16" s="2">
        <f>ROUND((Demographics!AR16-AVERAGE(Demographics!AR$2:AR$152))/_xlfn.STDEV.P(Demographics!AR$2:AR$152),4)</f>
        <v>-0.4365</v>
      </c>
    </row>
    <row r="17" spans="1:44" x14ac:dyDescent="0.55000000000000004">
      <c r="A17" s="2" t="s">
        <v>16</v>
      </c>
      <c r="B17" s="2">
        <f>ROUND((Demographics!B17-AVERAGE(Demographics!B$2:B$152))/_xlfn.STDEV.P(Demographics!B$2:B$152),4)</f>
        <v>0.18659999999999999</v>
      </c>
      <c r="C17" s="2">
        <f>ROUND((Demographics!C17-AVERAGE(Demographics!C$2:C$152))/_xlfn.STDEV.P(Demographics!C$2:C$152),4)</f>
        <v>-0.61170000000000002</v>
      </c>
      <c r="D17" s="2">
        <f>ROUND((Demographics!D17-AVERAGE(Demographics!D$2:D$152))/_xlfn.STDEV.P(Demographics!D$2:D$152),4)</f>
        <v>-0.85250000000000004</v>
      </c>
      <c r="E17" s="2">
        <f>ROUND((Demographics!E17-AVERAGE(Demographics!E$2:E$152))/_xlfn.STDEV.P(Demographics!E$2:E$152),4)</f>
        <v>-0.52459999999999996</v>
      </c>
      <c r="F17" s="2">
        <f>ROUND((Demographics!F17-AVERAGE(Demographics!F$2:F$152))/_xlfn.STDEV.P(Demographics!F$2:F$152),4)</f>
        <v>1.2073</v>
      </c>
      <c r="G17" s="2">
        <f>ROUND((Demographics!G17-AVERAGE(Demographics!G$2:G$152))/_xlfn.STDEV.P(Demographics!G$2:G$152),4)</f>
        <v>0.92359999999999998</v>
      </c>
      <c r="H17" s="2">
        <f>ROUND((Demographics!H17-AVERAGE(Demographics!H$2:H$152))/_xlfn.STDEV.P(Demographics!H$2:H$152),4)</f>
        <v>0.4501</v>
      </c>
      <c r="I17" s="2">
        <f>ROUND((Demographics!I17-AVERAGE(Demographics!I$2:I$152))/_xlfn.STDEV.P(Demographics!I$2:I$152),4)</f>
        <v>0.81679999999999997</v>
      </c>
      <c r="J17" s="2">
        <f>ROUND((Demographics!J17-AVERAGE(Demographics!J$2:J$152))/_xlfn.STDEV.P(Demographics!J$2:J$152),4)</f>
        <v>-0.21779999999999999</v>
      </c>
      <c r="K17" s="2">
        <f>ROUND((Demographics!K17-AVERAGE(Demographics!K$2:K$152))/_xlfn.STDEV.P(Demographics!K$2:K$152),4)</f>
        <v>-7.5600000000000001E-2</v>
      </c>
      <c r="L17" s="2">
        <f>ROUND((Demographics!L17-AVERAGE(Demographics!L$2:L$152))/_xlfn.STDEV.P(Demographics!L$2:L$152),4)</f>
        <v>0.20269999999999999</v>
      </c>
      <c r="M17" s="2">
        <f>ROUND((Demographics!M17-AVERAGE(Demographics!M$2:M$152))/_xlfn.STDEV.P(Demographics!M$2:M$152),4)</f>
        <v>1.3321000000000001</v>
      </c>
      <c r="N17" s="2">
        <f>ROUND((Demographics!N17-AVERAGE(Demographics!N$2:N$152))/_xlfn.STDEV.P(Demographics!N$2:N$152),4)</f>
        <v>-0.54659999999999997</v>
      </c>
      <c r="O17" s="2">
        <f>ROUND((Demographics!O17-AVERAGE(Demographics!O$2:O$152))/_xlfn.STDEV.P(Demographics!O$2:O$152),4)</f>
        <v>-0.58650000000000002</v>
      </c>
      <c r="P17" s="2">
        <f>ROUND((Demographics!P17-AVERAGE(Demographics!P$2:P$152))/_xlfn.STDEV.P(Demographics!P$2:P$152),4)</f>
        <v>-0.1226</v>
      </c>
      <c r="Q17" s="2">
        <f>ROUND((Demographics!Q17-AVERAGE(Demographics!Q$2:Q$152))/_xlfn.STDEV.P(Demographics!Q$2:Q$152),4)</f>
        <v>0.84119999999999995</v>
      </c>
      <c r="R17" s="2">
        <f>ROUND((Demographics!R17-AVERAGE(Demographics!R$2:R$152))/_xlfn.STDEV.P(Demographics!R$2:R$152),4)</f>
        <v>0.76449999999999996</v>
      </c>
      <c r="S17" s="2">
        <f>ROUND((Demographics!S17-AVERAGE(Demographics!S$2:S$152))/_xlfn.STDEV.P(Demographics!S$2:S$152),4)</f>
        <v>-0.42099999999999999</v>
      </c>
      <c r="T17" s="2">
        <f>ROUND((Demographics!T17-AVERAGE(Demographics!T$2:T$152))/_xlfn.STDEV.P(Demographics!T$2:T$152),4)</f>
        <v>-0.3024</v>
      </c>
      <c r="U17" s="2">
        <f>ROUND((Demographics!U17-AVERAGE(Demographics!U$2:U$152))/_xlfn.STDEV.P(Demographics!U$2:U$152),4)</f>
        <v>-0.2838</v>
      </c>
      <c r="V17" s="2">
        <f>ROUND((Demographics!V17-AVERAGE(Demographics!V$2:V$152))/_xlfn.STDEV.P(Demographics!V$2:V$152),4)</f>
        <v>-0.2442</v>
      </c>
      <c r="W17" s="2">
        <f>ROUND((Demographics!W17-AVERAGE(Demographics!W$2:W$152))/_xlfn.STDEV.P(Demographics!W$2:W$152),4)</f>
        <v>1.1117999999999999</v>
      </c>
      <c r="X17" s="2">
        <f>ROUND((Demographics!X17-AVERAGE(Demographics!X$2:X$152))/_xlfn.STDEV.P(Demographics!X$2:X$152),4)</f>
        <v>1.3512</v>
      </c>
      <c r="Y17" s="2">
        <f>ROUND((Demographics!Y17-AVERAGE(Demographics!Y$2:Y$152))/_xlfn.STDEV.P(Demographics!Y$2:Y$152),4)</f>
        <v>4.0800000000000003E-2</v>
      </c>
      <c r="Z17" s="2">
        <f>ROUND((Demographics!Z17-AVERAGE(Demographics!Z$2:Z$152))/_xlfn.STDEV.P(Demographics!Z$2:Z$152),4)</f>
        <v>-2.1700000000000001E-2</v>
      </c>
      <c r="AA17" s="2">
        <f>ROUND((Demographics!AA17-AVERAGE(Demographics!AA$2:AA$152))/_xlfn.STDEV.P(Demographics!AA$2:AA$152),4)</f>
        <v>-0.1139</v>
      </c>
      <c r="AB17" s="2">
        <f>ROUND((Demographics!AB17-AVERAGE(Demographics!AB$2:AB$152))/_xlfn.STDEV.P(Demographics!AB$2:AB$152),4)</f>
        <v>-0.56120000000000003</v>
      </c>
      <c r="AC17" s="2">
        <f>ROUND((Demographics!AC17-AVERAGE(Demographics!AC$2:AC$152))/_xlfn.STDEV.P(Demographics!AC$2:AC$152),4)</f>
        <v>0.67169999999999996</v>
      </c>
      <c r="AD17" s="2">
        <f>ROUND((Demographics!AD17-AVERAGE(Demographics!AD$2:AD$152))/_xlfn.STDEV.P(Demographics!AD$2:AD$152),4)</f>
        <v>-0.10349999999999999</v>
      </c>
      <c r="AE17" s="2">
        <f>ROUND((Demographics!AE17-AVERAGE(Demographics!AE$2:AE$152))/_xlfn.STDEV.P(Demographics!AE$2:AE$152),4)</f>
        <v>0.70069999999999999</v>
      </c>
      <c r="AF17" s="2">
        <f>ROUND((Demographics!AF17-AVERAGE(Demographics!AF$2:AF$152))/_xlfn.STDEV.P(Demographics!AF$2:AF$152),4)</f>
        <v>-0.32169999999999999</v>
      </c>
      <c r="AG17" s="2">
        <f>ROUND((Demographics!AG17-AVERAGE(Demographics!AG$2:AG$152))/_xlfn.STDEV.P(Demographics!AG$2:AG$152),4)</f>
        <v>1.2865</v>
      </c>
      <c r="AH17" s="2">
        <f>ROUND((Demographics!AH17-AVERAGE(Demographics!AH$2:AH$152))/_xlfn.STDEV.P(Demographics!AH$2:AH$152),4)</f>
        <v>-0.57689999999999997</v>
      </c>
      <c r="AI17" s="2">
        <f>ROUND((Demographics!AI17-AVERAGE(Demographics!AI$2:AI$152))/_xlfn.STDEV.P(Demographics!AI$2:AI$152),4)</f>
        <v>-0.53</v>
      </c>
      <c r="AJ17" s="2">
        <f>ROUND((Demographics!AJ17-AVERAGE(Demographics!AJ$2:AJ$152))/_xlfn.STDEV.P(Demographics!AJ$2:AJ$152),4)</f>
        <v>-0.21260000000000001</v>
      </c>
      <c r="AK17" s="2">
        <f>ROUND((Demographics!AK17-AVERAGE(Demographics!AK$2:AK$152))/_xlfn.STDEV.P(Demographics!AK$2:AK$152),4)</f>
        <v>-1.298</v>
      </c>
      <c r="AL17" s="2">
        <f>ROUND((Demographics!AL17-AVERAGE(Demographics!AL$2:AL$152))/_xlfn.STDEV.P(Demographics!AL$2:AL$152),4)</f>
        <v>-8.9999999999999998E-4</v>
      </c>
      <c r="AM17" s="2">
        <f>ROUND((Demographics!AM17-AVERAGE(Demographics!AM$2:AM$152))/_xlfn.STDEV.P(Demographics!AM$2:AM$152),4)</f>
        <v>0.74119999999999997</v>
      </c>
      <c r="AN17" s="2">
        <f>ROUND((Demographics!AN17-AVERAGE(Demographics!AN$2:AN$152))/_xlfn.STDEV.P(Demographics!AN$2:AN$152),4)</f>
        <v>0.10489999999999999</v>
      </c>
      <c r="AO17" s="2">
        <f>ROUND((Demographics!AO17-AVERAGE(Demographics!AO$2:AO$152))/_xlfn.STDEV.P(Demographics!AO$2:AO$152),4)</f>
        <v>-0.42830000000000001</v>
      </c>
      <c r="AP17" s="2">
        <f>ROUND((Demographics!AP17-AVERAGE(Demographics!AP$2:AP$152))/_xlfn.STDEV.P(Demographics!AP$2:AP$152),4)</f>
        <v>-0.72340000000000004</v>
      </c>
      <c r="AQ17" s="2">
        <f>ROUND((Demographics!AQ17-AVERAGE(Demographics!AQ$2:AQ$152))/_xlfn.STDEV.P(Demographics!AQ$2:AQ$152),4)</f>
        <v>-0.42080000000000001</v>
      </c>
      <c r="AR17" s="2">
        <f>ROUND((Demographics!AR17-AVERAGE(Demographics!AR$2:AR$152))/_xlfn.STDEV.P(Demographics!AR$2:AR$152),4)</f>
        <v>0.26129999999999998</v>
      </c>
    </row>
    <row r="18" spans="1:44" x14ac:dyDescent="0.55000000000000004">
      <c r="A18" s="2" t="s">
        <v>17</v>
      </c>
      <c r="B18" s="2">
        <f>ROUND((Demographics!B18-AVERAGE(Demographics!B$2:B$152))/_xlfn.STDEV.P(Demographics!B$2:B$152),4)</f>
        <v>-0.25319999999999998</v>
      </c>
      <c r="C18" s="2">
        <f>ROUND((Demographics!C18-AVERAGE(Demographics!C$2:C$152))/_xlfn.STDEV.P(Demographics!C$2:C$152),4)</f>
        <v>-0.77669999999999995</v>
      </c>
      <c r="D18" s="2">
        <f>ROUND((Demographics!D18-AVERAGE(Demographics!D$2:D$152))/_xlfn.STDEV.P(Demographics!D$2:D$152),4)</f>
        <v>-0.96419999999999995</v>
      </c>
      <c r="E18" s="2">
        <f>ROUND((Demographics!E18-AVERAGE(Demographics!E$2:E$152))/_xlfn.STDEV.P(Demographics!E$2:E$152),4)</f>
        <v>-1.4116</v>
      </c>
      <c r="F18" s="2">
        <f>ROUND((Demographics!F18-AVERAGE(Demographics!F$2:F$152))/_xlfn.STDEV.P(Demographics!F$2:F$152),4)</f>
        <v>0.77729999999999999</v>
      </c>
      <c r="G18" s="2">
        <f>ROUND((Demographics!G18-AVERAGE(Demographics!G$2:G$152))/_xlfn.STDEV.P(Demographics!G$2:G$152),4)</f>
        <v>1.452</v>
      </c>
      <c r="H18" s="2">
        <f>ROUND((Demographics!H18-AVERAGE(Demographics!H$2:H$152))/_xlfn.STDEV.P(Demographics!H$2:H$152),4)</f>
        <v>1.165</v>
      </c>
      <c r="I18" s="2">
        <f>ROUND((Demographics!I18-AVERAGE(Demographics!I$2:I$152))/_xlfn.STDEV.P(Demographics!I$2:I$152),4)</f>
        <v>1.0694999999999999</v>
      </c>
      <c r="J18" s="2">
        <f>ROUND((Demographics!J18-AVERAGE(Demographics!J$2:J$152))/_xlfn.STDEV.P(Demographics!J$2:J$152),4)</f>
        <v>0.626</v>
      </c>
      <c r="K18" s="2">
        <f>ROUND((Demographics!K18-AVERAGE(Demographics!K$2:K$152))/_xlfn.STDEV.P(Demographics!K$2:K$152),4)</f>
        <v>-1.2090000000000001</v>
      </c>
      <c r="L18" s="2">
        <f>ROUND((Demographics!L18-AVERAGE(Demographics!L$2:L$152))/_xlfn.STDEV.P(Demographics!L$2:L$152),4)</f>
        <v>1.2925</v>
      </c>
      <c r="M18" s="2">
        <f>ROUND((Demographics!M18-AVERAGE(Demographics!M$2:M$152))/_xlfn.STDEV.P(Demographics!M$2:M$152),4)</f>
        <v>0.58260000000000001</v>
      </c>
      <c r="N18" s="2">
        <f>ROUND((Demographics!N18-AVERAGE(Demographics!N$2:N$152))/_xlfn.STDEV.P(Demographics!N$2:N$152),4)</f>
        <v>-1.1518999999999999</v>
      </c>
      <c r="O18" s="2">
        <f>ROUND((Demographics!O18-AVERAGE(Demographics!O$2:O$152))/_xlfn.STDEV.P(Demographics!O$2:O$152),4)</f>
        <v>-1.0418000000000001</v>
      </c>
      <c r="P18" s="2">
        <f>ROUND((Demographics!P18-AVERAGE(Demographics!P$2:P$152))/_xlfn.STDEV.P(Demographics!P$2:P$152),4)</f>
        <v>1.0623</v>
      </c>
      <c r="Q18" s="2">
        <f>ROUND((Demographics!Q18-AVERAGE(Demographics!Q$2:Q$152))/_xlfn.STDEV.P(Demographics!Q$2:Q$152),4)</f>
        <v>-1.6765000000000001</v>
      </c>
      <c r="R18" s="2">
        <f>ROUND((Demographics!R18-AVERAGE(Demographics!R$2:R$152))/_xlfn.STDEV.P(Demographics!R$2:R$152),4)</f>
        <v>0.62560000000000004</v>
      </c>
      <c r="S18" s="2">
        <f>ROUND((Demographics!S18-AVERAGE(Demographics!S$2:S$152))/_xlfn.STDEV.P(Demographics!S$2:S$152),4)</f>
        <v>1.2642</v>
      </c>
      <c r="T18" s="2">
        <f>ROUND((Demographics!T18-AVERAGE(Demographics!T$2:T$152))/_xlfn.STDEV.P(Demographics!T$2:T$152),4)</f>
        <v>-1.0891999999999999</v>
      </c>
      <c r="U18" s="2">
        <f>ROUND((Demographics!U18-AVERAGE(Demographics!U$2:U$152))/_xlfn.STDEV.P(Demographics!U$2:U$152),4)</f>
        <v>-1.0323</v>
      </c>
      <c r="V18" s="2">
        <f>ROUND((Demographics!V18-AVERAGE(Demographics!V$2:V$152))/_xlfn.STDEV.P(Demographics!V$2:V$152),4)</f>
        <v>-0.312</v>
      </c>
      <c r="W18" s="2">
        <f>ROUND((Demographics!W18-AVERAGE(Demographics!W$2:W$152))/_xlfn.STDEV.P(Demographics!W$2:W$152),4)</f>
        <v>0.36149999999999999</v>
      </c>
      <c r="X18" s="2">
        <f>ROUND((Demographics!X18-AVERAGE(Demographics!X$2:X$152))/_xlfn.STDEV.P(Demographics!X$2:X$152),4)</f>
        <v>-1.3727</v>
      </c>
      <c r="Y18" s="2">
        <f>ROUND((Demographics!Y18-AVERAGE(Demographics!Y$2:Y$152))/_xlfn.STDEV.P(Demographics!Y$2:Y$152),4)</f>
        <v>1.6180000000000001</v>
      </c>
      <c r="Z18" s="2">
        <f>ROUND((Demographics!Z18-AVERAGE(Demographics!Z$2:Z$152))/_xlfn.STDEV.P(Demographics!Z$2:Z$152),4)</f>
        <v>0.69120000000000004</v>
      </c>
      <c r="AA18" s="2">
        <f>ROUND((Demographics!AA18-AVERAGE(Demographics!AA$2:AA$152))/_xlfn.STDEV.P(Demographics!AA$2:AA$152),4)</f>
        <v>-0.37009999999999998</v>
      </c>
      <c r="AB18" s="2">
        <f>ROUND((Demographics!AB18-AVERAGE(Demographics!AB$2:AB$152))/_xlfn.STDEV.P(Demographics!AB$2:AB$152),4)</f>
        <v>-1.0157</v>
      </c>
      <c r="AC18" s="2">
        <f>ROUND((Demographics!AC18-AVERAGE(Demographics!AC$2:AC$152))/_xlfn.STDEV.P(Demographics!AC$2:AC$152),4)</f>
        <v>0.878</v>
      </c>
      <c r="AD18" s="2">
        <f>ROUND((Demographics!AD18-AVERAGE(Demographics!AD$2:AD$152))/_xlfn.STDEV.P(Demographics!AD$2:AD$152),4)</f>
        <v>0.65749999999999997</v>
      </c>
      <c r="AE18" s="2">
        <f>ROUND((Demographics!AE18-AVERAGE(Demographics!AE$2:AE$152))/_xlfn.STDEV.P(Demographics!AE$2:AE$152),4)</f>
        <v>0.35630000000000001</v>
      </c>
      <c r="AF18" s="2">
        <f>ROUND((Demographics!AF18-AVERAGE(Demographics!AF$2:AF$152))/_xlfn.STDEV.P(Demographics!AF$2:AF$152),4)</f>
        <v>-1.6654</v>
      </c>
      <c r="AG18" s="2">
        <f>ROUND((Demographics!AG18-AVERAGE(Demographics!AG$2:AG$152))/_xlfn.STDEV.P(Demographics!AG$2:AG$152),4)</f>
        <v>1.1201000000000001</v>
      </c>
      <c r="AH18" s="2">
        <f>ROUND((Demographics!AH18-AVERAGE(Demographics!AH$2:AH$152))/_xlfn.STDEV.P(Demographics!AH$2:AH$152),4)</f>
        <v>-0.71260000000000001</v>
      </c>
      <c r="AI18" s="2">
        <f>ROUND((Demographics!AI18-AVERAGE(Demographics!AI$2:AI$152))/_xlfn.STDEV.P(Demographics!AI$2:AI$152),4)</f>
        <v>-0.57150000000000001</v>
      </c>
      <c r="AJ18" s="2">
        <f>ROUND((Demographics!AJ18-AVERAGE(Demographics!AJ$2:AJ$152))/_xlfn.STDEV.P(Demographics!AJ$2:AJ$152),4)</f>
        <v>-0.2404</v>
      </c>
      <c r="AK18" s="2">
        <f>ROUND((Demographics!AK18-AVERAGE(Demographics!AK$2:AK$152))/_xlfn.STDEV.P(Demographics!AK$2:AK$152),4)</f>
        <v>-0.76539999999999997</v>
      </c>
      <c r="AL18" s="2">
        <f>ROUND((Demographics!AL18-AVERAGE(Demographics!AL$2:AL$152))/_xlfn.STDEV.P(Demographics!AL$2:AL$152),4)</f>
        <v>0.88049999999999995</v>
      </c>
      <c r="AM18" s="2">
        <f>ROUND((Demographics!AM18-AVERAGE(Demographics!AM$2:AM$152))/_xlfn.STDEV.P(Demographics!AM$2:AM$152),4)</f>
        <v>-0.4919</v>
      </c>
      <c r="AN18" s="2">
        <f>ROUND((Demographics!AN18-AVERAGE(Demographics!AN$2:AN$152))/_xlfn.STDEV.P(Demographics!AN$2:AN$152),4)</f>
        <v>0.94179999999999997</v>
      </c>
      <c r="AO18" s="2">
        <f>ROUND((Demographics!AO18-AVERAGE(Demographics!AO$2:AO$152))/_xlfn.STDEV.P(Demographics!AO$2:AO$152),4)</f>
        <v>0.69440000000000002</v>
      </c>
      <c r="AP18" s="2">
        <f>ROUND((Demographics!AP18-AVERAGE(Demographics!AP$2:AP$152))/_xlfn.STDEV.P(Demographics!AP$2:AP$152),4)</f>
        <v>-0.27110000000000001</v>
      </c>
      <c r="AQ18" s="2">
        <f>ROUND((Demographics!AQ18-AVERAGE(Demographics!AQ$2:AQ$152))/_xlfn.STDEV.P(Demographics!AQ$2:AQ$152),4)</f>
        <v>0.49919999999999998</v>
      </c>
      <c r="AR18" s="2">
        <f>ROUND((Demographics!AR18-AVERAGE(Demographics!AR$2:AR$152))/_xlfn.STDEV.P(Demographics!AR$2:AR$152),4)</f>
        <v>-1.5065</v>
      </c>
    </row>
    <row r="19" spans="1:44" x14ac:dyDescent="0.55000000000000004">
      <c r="A19" s="2" t="s">
        <v>18</v>
      </c>
      <c r="B19" s="2">
        <f>ROUND((Demographics!B19-AVERAGE(Demographics!B$2:B$152))/_xlfn.STDEV.P(Demographics!B$2:B$152),4)</f>
        <v>0.75219999999999998</v>
      </c>
      <c r="C19" s="2">
        <f>ROUND((Demographics!C19-AVERAGE(Demographics!C$2:C$152))/_xlfn.STDEV.P(Demographics!C$2:C$152),4)</f>
        <v>-0.50929999999999997</v>
      </c>
      <c r="D19" s="2">
        <f>ROUND((Demographics!D19-AVERAGE(Demographics!D$2:D$152))/_xlfn.STDEV.P(Demographics!D$2:D$152),4)</f>
        <v>-0.99819999999999998</v>
      </c>
      <c r="E19" s="2">
        <f>ROUND((Demographics!E19-AVERAGE(Demographics!E$2:E$152))/_xlfn.STDEV.P(Demographics!E$2:E$152),4)</f>
        <v>0.19989999999999999</v>
      </c>
      <c r="F19" s="2">
        <f>ROUND((Demographics!F19-AVERAGE(Demographics!F$2:F$152))/_xlfn.STDEV.P(Demographics!F$2:F$152),4)</f>
        <v>1.6476999999999999</v>
      </c>
      <c r="G19" s="2">
        <f>ROUND((Demographics!G19-AVERAGE(Demographics!G$2:G$152))/_xlfn.STDEV.P(Demographics!G$2:G$152),4)</f>
        <v>-0.39219999999999999</v>
      </c>
      <c r="H19" s="2">
        <f>ROUND((Demographics!H19-AVERAGE(Demographics!H$2:H$152))/_xlfn.STDEV.P(Demographics!H$2:H$152),4)</f>
        <v>0.3548</v>
      </c>
      <c r="I19" s="2">
        <f>ROUND((Demographics!I19-AVERAGE(Demographics!I$2:I$152))/_xlfn.STDEV.P(Demographics!I$2:I$152),4)</f>
        <v>-0.72860000000000003</v>
      </c>
      <c r="J19" s="2">
        <f>ROUND((Demographics!J19-AVERAGE(Demographics!J$2:J$152))/_xlfn.STDEV.P(Demographics!J$2:J$152),4)</f>
        <v>-1.8875999999999999</v>
      </c>
      <c r="K19" s="2">
        <f>ROUND((Demographics!K19-AVERAGE(Demographics!K$2:K$152))/_xlfn.STDEV.P(Demographics!K$2:K$152),4)</f>
        <v>1.7667999999999999</v>
      </c>
      <c r="L19" s="2">
        <f>ROUND((Demographics!L19-AVERAGE(Demographics!L$2:L$152))/_xlfn.STDEV.P(Demographics!L$2:L$152),4)</f>
        <v>-1.9212</v>
      </c>
      <c r="M19" s="2">
        <f>ROUND((Demographics!M19-AVERAGE(Demographics!M$2:M$152))/_xlfn.STDEV.P(Demographics!M$2:M$152),4)</f>
        <v>-1.992</v>
      </c>
      <c r="N19" s="2">
        <f>ROUND((Demographics!N19-AVERAGE(Demographics!N$2:N$152))/_xlfn.STDEV.P(Demographics!N$2:N$152),4)</f>
        <v>2.3050000000000002</v>
      </c>
      <c r="O19" s="2">
        <f>ROUND((Demographics!O19-AVERAGE(Demographics!O$2:O$152))/_xlfn.STDEV.P(Demographics!O$2:O$152),4)</f>
        <v>2.492</v>
      </c>
      <c r="P19" s="2">
        <f>ROUND((Demographics!P19-AVERAGE(Demographics!P$2:P$152))/_xlfn.STDEV.P(Demographics!P$2:P$152),4)</f>
        <v>-0.62429999999999997</v>
      </c>
      <c r="Q19" s="2">
        <f>ROUND((Demographics!Q19-AVERAGE(Demographics!Q$2:Q$152))/_xlfn.STDEV.P(Demographics!Q$2:Q$152),4)</f>
        <v>1.8324</v>
      </c>
      <c r="R19" s="2">
        <f>ROUND((Demographics!R19-AVERAGE(Demographics!R$2:R$152))/_xlfn.STDEV.P(Demographics!R$2:R$152),4)</f>
        <v>-0.94699999999999995</v>
      </c>
      <c r="S19" s="2">
        <f>ROUND((Demographics!S19-AVERAGE(Demographics!S$2:S$152))/_xlfn.STDEV.P(Demographics!S$2:S$152),4)</f>
        <v>-0.79949999999999999</v>
      </c>
      <c r="T19" s="2">
        <f>ROUND((Demographics!T19-AVERAGE(Demographics!T$2:T$152))/_xlfn.STDEV.P(Demographics!T$2:T$152),4)</f>
        <v>3.1255000000000002</v>
      </c>
      <c r="U19" s="2">
        <f>ROUND((Demographics!U19-AVERAGE(Demographics!U$2:U$152))/_xlfn.STDEV.P(Demographics!U$2:U$152),4)</f>
        <v>2.6650999999999998</v>
      </c>
      <c r="V19" s="2">
        <f>ROUND((Demographics!V19-AVERAGE(Demographics!V$2:V$152))/_xlfn.STDEV.P(Demographics!V$2:V$152),4)</f>
        <v>0.34250000000000003</v>
      </c>
      <c r="W19" s="2">
        <f>ROUND((Demographics!W19-AVERAGE(Demographics!W$2:W$152))/_xlfn.STDEV.P(Demographics!W$2:W$152),4)</f>
        <v>-1.8269</v>
      </c>
      <c r="X19" s="2">
        <f>ROUND((Demographics!X19-AVERAGE(Demographics!X$2:X$152))/_xlfn.STDEV.P(Demographics!X$2:X$152),4)</f>
        <v>-3.0599999999999999E-2</v>
      </c>
      <c r="Y19" s="2">
        <f>ROUND((Demographics!Y19-AVERAGE(Demographics!Y$2:Y$152))/_xlfn.STDEV.P(Demographics!Y$2:Y$152),4)</f>
        <v>-1.9942</v>
      </c>
      <c r="Z19" s="2">
        <f>ROUND((Demographics!Z19-AVERAGE(Demographics!Z$2:Z$152))/_xlfn.STDEV.P(Demographics!Z$2:Z$152),4)</f>
        <v>-1.6839999999999999</v>
      </c>
      <c r="AA19" s="2">
        <f>ROUND((Demographics!AA19-AVERAGE(Demographics!AA$2:AA$152))/_xlfn.STDEV.P(Demographics!AA$2:AA$152),4)</f>
        <v>2.3816000000000002</v>
      </c>
      <c r="AB19" s="2">
        <f>ROUND((Demographics!AB19-AVERAGE(Demographics!AB$2:AB$152))/_xlfn.STDEV.P(Demographics!AB$2:AB$152),4)</f>
        <v>2.2864</v>
      </c>
      <c r="AC19" s="2">
        <f>ROUND((Demographics!AC19-AVERAGE(Demographics!AC$2:AC$152))/_xlfn.STDEV.P(Demographics!AC$2:AC$152),4)</f>
        <v>-1.0956999999999999</v>
      </c>
      <c r="AD19" s="2">
        <f>ROUND((Demographics!AD19-AVERAGE(Demographics!AD$2:AD$152))/_xlfn.STDEV.P(Demographics!AD$2:AD$152),4)</f>
        <v>-2.2963</v>
      </c>
      <c r="AE19" s="2">
        <f>ROUND((Demographics!AE19-AVERAGE(Demographics!AE$2:AE$152))/_xlfn.STDEV.P(Demographics!AE$2:AE$152),4)</f>
        <v>-2.5714000000000001</v>
      </c>
      <c r="AF19" s="2">
        <f>ROUND((Demographics!AF19-AVERAGE(Demographics!AF$2:AF$152))/_xlfn.STDEV.P(Demographics!AF$2:AF$152),4)</f>
        <v>-0.79359999999999997</v>
      </c>
      <c r="AG19" s="2">
        <f>ROUND((Demographics!AG19-AVERAGE(Demographics!AG$2:AG$152))/_xlfn.STDEV.P(Demographics!AG$2:AG$152),4)</f>
        <v>0.1492</v>
      </c>
      <c r="AH19" s="2">
        <f>ROUND((Demographics!AH19-AVERAGE(Demographics!AH$2:AH$152))/_xlfn.STDEV.P(Demographics!AH$2:AH$152),4)</f>
        <v>0.32329999999999998</v>
      </c>
      <c r="AI19" s="2">
        <f>ROUND((Demographics!AI19-AVERAGE(Demographics!AI$2:AI$152))/_xlfn.STDEV.P(Demographics!AI$2:AI$152),4)</f>
        <v>-0.36159999999999998</v>
      </c>
      <c r="AJ19" s="2">
        <f>ROUND((Demographics!AJ19-AVERAGE(Demographics!AJ$2:AJ$152))/_xlfn.STDEV.P(Demographics!AJ$2:AJ$152),4)</f>
        <v>1.2924</v>
      </c>
      <c r="AK19" s="2">
        <f>ROUND((Demographics!AK19-AVERAGE(Demographics!AK$2:AK$152))/_xlfn.STDEV.P(Demographics!AK$2:AK$152),4)</f>
        <v>-0.30249999999999999</v>
      </c>
      <c r="AL19" s="2">
        <f>ROUND((Demographics!AL19-AVERAGE(Demographics!AL$2:AL$152))/_xlfn.STDEV.P(Demographics!AL$2:AL$152),4)</f>
        <v>0.3125</v>
      </c>
      <c r="AM19" s="2">
        <f>ROUND((Demographics!AM19-AVERAGE(Demographics!AM$2:AM$152))/_xlfn.STDEV.P(Demographics!AM$2:AM$152),4)</f>
        <v>0.1273</v>
      </c>
      <c r="AN19" s="2">
        <f>ROUND((Demographics!AN19-AVERAGE(Demographics!AN$2:AN$152))/_xlfn.STDEV.P(Demographics!AN$2:AN$152),4)</f>
        <v>1.2816000000000001</v>
      </c>
      <c r="AO19" s="2">
        <f>ROUND((Demographics!AO19-AVERAGE(Demographics!AO$2:AO$152))/_xlfn.STDEV.P(Demographics!AO$2:AO$152),4)</f>
        <v>-1.1114999999999999</v>
      </c>
      <c r="AP19" s="2">
        <f>ROUND((Demographics!AP19-AVERAGE(Demographics!AP$2:AP$152))/_xlfn.STDEV.P(Demographics!AP$2:AP$152),4)</f>
        <v>-0.95650000000000002</v>
      </c>
      <c r="AQ19" s="2">
        <f>ROUND((Demographics!AQ19-AVERAGE(Demographics!AQ$2:AQ$152))/_xlfn.STDEV.P(Demographics!AQ$2:AQ$152),4)</f>
        <v>-1.2794000000000001</v>
      </c>
      <c r="AR19" s="2">
        <f>ROUND((Demographics!AR19-AVERAGE(Demographics!AR$2:AR$152))/_xlfn.STDEV.P(Demographics!AR$2:AR$152),4)</f>
        <v>3.1074999999999999</v>
      </c>
    </row>
    <row r="20" spans="1:44" x14ac:dyDescent="0.55000000000000004">
      <c r="A20" s="2" t="s">
        <v>19</v>
      </c>
      <c r="B20" s="2">
        <f>ROUND((Demographics!B20-AVERAGE(Demographics!B$2:B$152))/_xlfn.STDEV.P(Demographics!B$2:B$152),4)</f>
        <v>1.2235</v>
      </c>
      <c r="C20" s="2">
        <f>ROUND((Demographics!C20-AVERAGE(Demographics!C$2:C$152))/_xlfn.STDEV.P(Demographics!C$2:C$152),4)</f>
        <v>0.1905</v>
      </c>
      <c r="D20" s="2">
        <f>ROUND((Demographics!D20-AVERAGE(Demographics!D$2:D$152))/_xlfn.STDEV.P(Demographics!D$2:D$152),4)</f>
        <v>0.37340000000000001</v>
      </c>
      <c r="E20" s="2">
        <f>ROUND((Demographics!E20-AVERAGE(Demographics!E$2:E$152))/_xlfn.STDEV.P(Demographics!E$2:E$152),4)</f>
        <v>0.44979999999999998</v>
      </c>
      <c r="F20" s="2">
        <f>ROUND((Demographics!F20-AVERAGE(Demographics!F$2:F$152))/_xlfn.STDEV.P(Demographics!F$2:F$152),4)</f>
        <v>7.4700000000000003E-2</v>
      </c>
      <c r="G20" s="2">
        <f>ROUND((Demographics!G20-AVERAGE(Demographics!G$2:G$152))/_xlfn.STDEV.P(Demographics!G$2:G$152),4)</f>
        <v>-1.2011000000000001</v>
      </c>
      <c r="H20" s="2">
        <f>ROUND((Demographics!H20-AVERAGE(Demographics!H$2:H$152))/_xlfn.STDEV.P(Demographics!H$2:H$152),4)</f>
        <v>-1.0274000000000001</v>
      </c>
      <c r="I20" s="2">
        <f>ROUND((Demographics!I20-AVERAGE(Demographics!I$2:I$152))/_xlfn.STDEV.P(Demographics!I$2:I$152),4)</f>
        <v>0.57099999999999995</v>
      </c>
      <c r="J20" s="2">
        <f>ROUND((Demographics!J20-AVERAGE(Demographics!J$2:J$152))/_xlfn.STDEV.P(Demographics!J$2:J$152),4)</f>
        <v>0.31490000000000001</v>
      </c>
      <c r="K20" s="2">
        <f>ROUND((Demographics!K20-AVERAGE(Demographics!K$2:K$152))/_xlfn.STDEV.P(Demographics!K$2:K$152),4)</f>
        <v>0.42209999999999998</v>
      </c>
      <c r="L20" s="2">
        <f>ROUND((Demographics!L20-AVERAGE(Demographics!L$2:L$152))/_xlfn.STDEV.P(Demographics!L$2:L$152),4)</f>
        <v>0.27760000000000001</v>
      </c>
      <c r="M20" s="2">
        <f>ROUND((Demographics!M20-AVERAGE(Demographics!M$2:M$152))/_xlfn.STDEV.P(Demographics!M$2:M$152),4)</f>
        <v>1.2909999999999999</v>
      </c>
      <c r="N20" s="2">
        <f>ROUND((Demographics!N20-AVERAGE(Demographics!N$2:N$152))/_xlfn.STDEV.P(Demographics!N$2:N$152),4)</f>
        <v>-0.91579999999999995</v>
      </c>
      <c r="O20" s="2">
        <f>ROUND((Demographics!O20-AVERAGE(Demographics!O$2:O$152))/_xlfn.STDEV.P(Demographics!O$2:O$152),4)</f>
        <v>-0.93579999999999997</v>
      </c>
      <c r="P20" s="2">
        <f>ROUND((Demographics!P20-AVERAGE(Demographics!P$2:P$152))/_xlfn.STDEV.P(Demographics!P$2:P$152),4)</f>
        <v>-9.4E-2</v>
      </c>
      <c r="Q20" s="2">
        <f>ROUND((Demographics!Q20-AVERAGE(Demographics!Q$2:Q$152))/_xlfn.STDEV.P(Demographics!Q$2:Q$152),4)</f>
        <v>0.69120000000000004</v>
      </c>
      <c r="R20" s="2">
        <f>ROUND((Demographics!R20-AVERAGE(Demographics!R$2:R$152))/_xlfn.STDEV.P(Demographics!R$2:R$152),4)</f>
        <v>0.1153</v>
      </c>
      <c r="S20" s="2">
        <f>ROUND((Demographics!S20-AVERAGE(Demographics!S$2:S$152))/_xlfn.STDEV.P(Demographics!S$2:S$152),4)</f>
        <v>0.52410000000000001</v>
      </c>
      <c r="T20" s="2">
        <f>ROUND((Demographics!T20-AVERAGE(Demographics!T$2:T$152))/_xlfn.STDEV.P(Demographics!T$2:T$152),4)</f>
        <v>-0.74419999999999997</v>
      </c>
      <c r="U20" s="2">
        <f>ROUND((Demographics!U20-AVERAGE(Demographics!U$2:U$152))/_xlfn.STDEV.P(Demographics!U$2:U$152),4)</f>
        <v>-0.73119999999999996</v>
      </c>
      <c r="V20" s="2">
        <f>ROUND((Demographics!V20-AVERAGE(Demographics!V$2:V$152))/_xlfn.STDEV.P(Demographics!V$2:V$152),4)</f>
        <v>-1.0173000000000001</v>
      </c>
      <c r="W20" s="2">
        <f>ROUND((Demographics!W20-AVERAGE(Demographics!W$2:W$152))/_xlfn.STDEV.P(Demographics!W$2:W$152),4)</f>
        <v>1.0752999999999999</v>
      </c>
      <c r="X20" s="2">
        <f>ROUND((Demographics!X20-AVERAGE(Demographics!X$2:X$152))/_xlfn.STDEV.P(Demographics!X$2:X$152),4)</f>
        <v>-0.50629999999999997</v>
      </c>
      <c r="Y20" s="2">
        <f>ROUND((Demographics!Y20-AVERAGE(Demographics!Y$2:Y$152))/_xlfn.STDEV.P(Demographics!Y$2:Y$152),4)</f>
        <v>0.48080000000000001</v>
      </c>
      <c r="Z20" s="2">
        <f>ROUND((Demographics!Z20-AVERAGE(Demographics!Z$2:Z$152))/_xlfn.STDEV.P(Demographics!Z$2:Z$152),4)</f>
        <v>1.0638000000000001</v>
      </c>
      <c r="AA20" s="2">
        <f>ROUND((Demographics!AA20-AVERAGE(Demographics!AA$2:AA$152))/_xlfn.STDEV.P(Demographics!AA$2:AA$152),4)</f>
        <v>-1.3583000000000001</v>
      </c>
      <c r="AB20" s="2">
        <f>ROUND((Demographics!AB20-AVERAGE(Demographics!AB$2:AB$152))/_xlfn.STDEV.P(Demographics!AB$2:AB$152),4)</f>
        <v>-1.04</v>
      </c>
      <c r="AC20" s="2">
        <f>ROUND((Demographics!AC20-AVERAGE(Demographics!AC$2:AC$152))/_xlfn.STDEV.P(Demographics!AC$2:AC$152),4)</f>
        <v>0.27689999999999998</v>
      </c>
      <c r="AD20" s="2">
        <f>ROUND((Demographics!AD20-AVERAGE(Demographics!AD$2:AD$152))/_xlfn.STDEV.P(Demographics!AD$2:AD$152),4)</f>
        <v>0.99939999999999996</v>
      </c>
      <c r="AE20" s="2">
        <f>ROUND((Demographics!AE20-AVERAGE(Demographics!AE$2:AE$152))/_xlfn.STDEV.P(Demographics!AE$2:AE$152),4)</f>
        <v>2.0295999999999998</v>
      </c>
      <c r="AF20" s="2">
        <f>ROUND((Demographics!AF20-AVERAGE(Demographics!AF$2:AF$152))/_xlfn.STDEV.P(Demographics!AF$2:AF$152),4)</f>
        <v>-1.0227999999999999</v>
      </c>
      <c r="AG20" s="2">
        <f>ROUND((Demographics!AG20-AVERAGE(Demographics!AG$2:AG$152))/_xlfn.STDEV.P(Demographics!AG$2:AG$152),4)</f>
        <v>0.14779999999999999</v>
      </c>
      <c r="AH20" s="2">
        <f>ROUND((Demographics!AH20-AVERAGE(Demographics!AH$2:AH$152))/_xlfn.STDEV.P(Demographics!AH$2:AH$152),4)</f>
        <v>-0.50290000000000001</v>
      </c>
      <c r="AI20" s="2">
        <f>ROUND((Demographics!AI20-AVERAGE(Demographics!AI$2:AI$152))/_xlfn.STDEV.P(Demographics!AI$2:AI$152),4)</f>
        <v>-0.42749999999999999</v>
      </c>
      <c r="AJ20" s="2">
        <f>ROUND((Demographics!AJ20-AVERAGE(Demographics!AJ$2:AJ$152))/_xlfn.STDEV.P(Demographics!AJ$2:AJ$152),4)</f>
        <v>-0.2404</v>
      </c>
      <c r="AK20" s="2">
        <f>ROUND((Demographics!AK20-AVERAGE(Demographics!AK$2:AK$152))/_xlfn.STDEV.P(Demographics!AK$2:AK$152),4)</f>
        <v>0.15010000000000001</v>
      </c>
      <c r="AL20" s="2">
        <f>ROUND((Demographics!AL20-AVERAGE(Demographics!AL$2:AL$152))/_xlfn.STDEV.P(Demographics!AL$2:AL$152),4)</f>
        <v>0.9163</v>
      </c>
      <c r="AM20" s="2">
        <f>ROUND((Demographics!AM20-AVERAGE(Demographics!AM$2:AM$152))/_xlfn.STDEV.P(Demographics!AM$2:AM$152),4)</f>
        <v>2.0684999999999998</v>
      </c>
      <c r="AN20" s="2">
        <f>ROUND((Demographics!AN20-AVERAGE(Demographics!AN$2:AN$152))/_xlfn.STDEV.P(Demographics!AN$2:AN$152),4)</f>
        <v>-1.6436999999999999</v>
      </c>
      <c r="AO20" s="2">
        <f>ROUND((Demographics!AO20-AVERAGE(Demographics!AO$2:AO$152))/_xlfn.STDEV.P(Demographics!AO$2:AO$152),4)</f>
        <v>-0.50580000000000003</v>
      </c>
      <c r="AP20" s="2">
        <f>ROUND((Demographics!AP20-AVERAGE(Demographics!AP$2:AP$152))/_xlfn.STDEV.P(Demographics!AP$2:AP$152),4)</f>
        <v>-0.49490000000000001</v>
      </c>
      <c r="AQ20" s="2">
        <f>ROUND((Demographics!AQ20-AVERAGE(Demographics!AQ$2:AQ$152))/_xlfn.STDEV.P(Demographics!AQ$2:AQ$152),4)</f>
        <v>1.6143000000000001</v>
      </c>
      <c r="AR20" s="2">
        <f>ROUND((Demographics!AR20-AVERAGE(Demographics!AR$2:AR$152))/_xlfn.STDEV.P(Demographics!AR$2:AR$152),4)</f>
        <v>0.1028</v>
      </c>
    </row>
    <row r="21" spans="1:44" x14ac:dyDescent="0.55000000000000004">
      <c r="A21" s="2" t="s">
        <v>20</v>
      </c>
      <c r="B21" s="2">
        <f>ROUND((Demographics!B21-AVERAGE(Demographics!B$2:B$152))/_xlfn.STDEV.P(Demographics!B$2:B$152),4)</f>
        <v>-2.0127000000000002</v>
      </c>
      <c r="C21" s="2">
        <f>ROUND((Demographics!C21-AVERAGE(Demographics!C$2:C$152))/_xlfn.STDEV.P(Demographics!C$2:C$152),4)</f>
        <v>2.5687000000000002</v>
      </c>
      <c r="D21" s="2">
        <f>ROUND((Demographics!D21-AVERAGE(Demographics!D$2:D$152))/_xlfn.STDEV.P(Demographics!D$2:D$152),4)</f>
        <v>2.3616999999999999</v>
      </c>
      <c r="E21" s="2">
        <f>ROUND((Demographics!E21-AVERAGE(Demographics!E$2:E$152))/_xlfn.STDEV.P(Demographics!E$2:E$152),4)</f>
        <v>0.99939999999999996</v>
      </c>
      <c r="F21" s="2">
        <f>ROUND((Demographics!F21-AVERAGE(Demographics!F$2:F$152))/_xlfn.STDEV.P(Demographics!F$2:F$152),4)</f>
        <v>-0.68030000000000002</v>
      </c>
      <c r="G21" s="2">
        <f>ROUND((Demographics!G21-AVERAGE(Demographics!G$2:G$152))/_xlfn.STDEV.P(Demographics!G$2:G$152),4)</f>
        <v>-1.4492</v>
      </c>
      <c r="H21" s="2">
        <f>ROUND((Demographics!H21-AVERAGE(Demographics!H$2:H$152))/_xlfn.STDEV.P(Demographics!H$2:H$152),4)</f>
        <v>-1.4562999999999999</v>
      </c>
      <c r="I21" s="2">
        <f>ROUND((Demographics!I21-AVERAGE(Demographics!I$2:I$152))/_xlfn.STDEV.P(Demographics!I$2:I$152),4)</f>
        <v>6.8000000000000005E-2</v>
      </c>
      <c r="J21" s="2">
        <f>ROUND((Demographics!J21-AVERAGE(Demographics!J$2:J$152))/_xlfn.STDEV.P(Demographics!J$2:J$152),4)</f>
        <v>-1.7803</v>
      </c>
      <c r="K21" s="2">
        <f>ROUND((Demographics!K21-AVERAGE(Demographics!K$2:K$152))/_xlfn.STDEV.P(Demographics!K$2:K$152),4)</f>
        <v>-1.1753</v>
      </c>
      <c r="L21" s="2">
        <f>ROUND((Demographics!L21-AVERAGE(Demographics!L$2:L$152))/_xlfn.STDEV.P(Demographics!L$2:L$152),4)</f>
        <v>-1.8431</v>
      </c>
      <c r="M21" s="2">
        <f>ROUND((Demographics!M21-AVERAGE(Demographics!M$2:M$152))/_xlfn.STDEV.P(Demographics!M$2:M$152),4)</f>
        <v>-1.4942</v>
      </c>
      <c r="N21" s="2">
        <f>ROUND((Demographics!N21-AVERAGE(Demographics!N$2:N$152))/_xlfn.STDEV.P(Demographics!N$2:N$152),4)</f>
        <v>1.9403999999999999</v>
      </c>
      <c r="O21" s="2">
        <f>ROUND((Demographics!O21-AVERAGE(Demographics!O$2:O$152))/_xlfn.STDEV.P(Demographics!O$2:O$152),4)</f>
        <v>1.4779</v>
      </c>
      <c r="P21" s="2">
        <f>ROUND((Demographics!P21-AVERAGE(Demographics!P$2:P$152))/_xlfn.STDEV.P(Demographics!P$2:P$152),4)</f>
        <v>-0.4284</v>
      </c>
      <c r="Q21" s="2">
        <f>ROUND((Demographics!Q21-AVERAGE(Demographics!Q$2:Q$152))/_xlfn.STDEV.P(Demographics!Q$2:Q$152),4)</f>
        <v>1.0601</v>
      </c>
      <c r="R21" s="2">
        <f>ROUND((Demographics!R21-AVERAGE(Demographics!R$2:R$152))/_xlfn.STDEV.P(Demographics!R$2:R$152),4)</f>
        <v>-1.2871999999999999</v>
      </c>
      <c r="S21" s="2">
        <f>ROUND((Demographics!S21-AVERAGE(Demographics!S$2:S$152))/_xlfn.STDEV.P(Demographics!S$2:S$152),4)</f>
        <v>-0.38</v>
      </c>
      <c r="T21" s="2">
        <f>ROUND((Demographics!T21-AVERAGE(Demographics!T$2:T$152))/_xlfn.STDEV.P(Demographics!T$2:T$152),4)</f>
        <v>0.68220000000000003</v>
      </c>
      <c r="U21" s="2">
        <f>ROUND((Demographics!U21-AVERAGE(Demographics!U$2:U$152))/_xlfn.STDEV.P(Demographics!U$2:U$152),4)</f>
        <v>1.68</v>
      </c>
      <c r="V21" s="2">
        <f>ROUND((Demographics!V21-AVERAGE(Demographics!V$2:V$152))/_xlfn.STDEV.P(Demographics!V$2:V$152),4)</f>
        <v>0.37980000000000003</v>
      </c>
      <c r="W21" s="2">
        <f>ROUND((Demographics!W21-AVERAGE(Demographics!W$2:W$152))/_xlfn.STDEV.P(Demographics!W$2:W$152),4)</f>
        <v>-1.7462</v>
      </c>
      <c r="X21" s="2">
        <f>ROUND((Demographics!X21-AVERAGE(Demographics!X$2:X$152))/_xlfn.STDEV.P(Demographics!X$2:X$152),4)</f>
        <v>1.47E-2</v>
      </c>
      <c r="Y21" s="2">
        <f>ROUND((Demographics!Y21-AVERAGE(Demographics!Y$2:Y$152))/_xlfn.STDEV.P(Demographics!Y$2:Y$152),4)</f>
        <v>-1.2490000000000001</v>
      </c>
      <c r="Z21" s="2">
        <f>ROUND((Demographics!Z21-AVERAGE(Demographics!Z$2:Z$152))/_xlfn.STDEV.P(Demographics!Z$2:Z$152),4)</f>
        <v>-1.4377</v>
      </c>
      <c r="AA21" s="2">
        <f>ROUND((Demographics!AA21-AVERAGE(Demographics!AA$2:AA$152))/_xlfn.STDEV.P(Demographics!AA$2:AA$152),4)</f>
        <v>0.81440000000000001</v>
      </c>
      <c r="AB21" s="2">
        <f>ROUND((Demographics!AB21-AVERAGE(Demographics!AB$2:AB$152))/_xlfn.STDEV.P(Demographics!AB$2:AB$152),4)</f>
        <v>1.8409</v>
      </c>
      <c r="AC21" s="2">
        <f>ROUND((Demographics!AC21-AVERAGE(Demographics!AC$2:AC$152))/_xlfn.STDEV.P(Demographics!AC$2:AC$152),4)</f>
        <v>-0.997</v>
      </c>
      <c r="AD21" s="2">
        <f>ROUND((Demographics!AD21-AVERAGE(Demographics!AD$2:AD$152))/_xlfn.STDEV.P(Demographics!AD$2:AD$152),4)</f>
        <v>-0.871</v>
      </c>
      <c r="AE21" s="2">
        <f>ROUND((Demographics!AE21-AVERAGE(Demographics!AE$2:AE$152))/_xlfn.STDEV.P(Demographics!AE$2:AE$152),4)</f>
        <v>-1.8143</v>
      </c>
      <c r="AF21" s="2">
        <f>ROUND((Demographics!AF21-AVERAGE(Demographics!AF$2:AF$152))/_xlfn.STDEV.P(Demographics!AF$2:AF$152),4)</f>
        <v>0.39050000000000001</v>
      </c>
      <c r="AG21" s="2">
        <f>ROUND((Demographics!AG21-AVERAGE(Demographics!AG$2:AG$152))/_xlfn.STDEV.P(Demographics!AG$2:AG$152),4)</f>
        <v>-1.2567999999999999</v>
      </c>
      <c r="AH21" s="2">
        <f>ROUND((Demographics!AH21-AVERAGE(Demographics!AH$2:AH$152))/_xlfn.STDEV.P(Demographics!AH$2:AH$152),4)</f>
        <v>-0.12479999999999999</v>
      </c>
      <c r="AI21" s="2">
        <f>ROUND((Demographics!AI21-AVERAGE(Demographics!AI$2:AI$152))/_xlfn.STDEV.P(Demographics!AI$2:AI$152),4)</f>
        <v>-0.28839999999999999</v>
      </c>
      <c r="AJ21" s="2">
        <f>ROUND((Demographics!AJ21-AVERAGE(Demographics!AJ$2:AJ$152))/_xlfn.STDEV.P(Demographics!AJ$2:AJ$152),4)</f>
        <v>-0.15709999999999999</v>
      </c>
      <c r="AK21" s="2">
        <f>ROUND((Demographics!AK21-AVERAGE(Demographics!AK$2:AK$152))/_xlfn.STDEV.P(Demographics!AK$2:AK$152),4)</f>
        <v>0.92290000000000005</v>
      </c>
      <c r="AL21" s="2">
        <f>ROUND((Demographics!AL21-AVERAGE(Demographics!AL$2:AL$152))/_xlfn.STDEV.P(Demographics!AL$2:AL$152),4)</f>
        <v>0.88200000000000001</v>
      </c>
      <c r="AM21" s="2">
        <f>ROUND((Demographics!AM21-AVERAGE(Demographics!AM$2:AM$152))/_xlfn.STDEV.P(Demographics!AM$2:AM$152),4)</f>
        <v>-1.1718</v>
      </c>
      <c r="AN21" s="2">
        <f>ROUND((Demographics!AN21-AVERAGE(Demographics!AN$2:AN$152))/_xlfn.STDEV.P(Demographics!AN$2:AN$152),4)</f>
        <v>-1.5689</v>
      </c>
      <c r="AO21" s="2">
        <f>ROUND((Demographics!AO21-AVERAGE(Demographics!AO$2:AO$152))/_xlfn.STDEV.P(Demographics!AO$2:AO$152),4)</f>
        <v>-0.29530000000000001</v>
      </c>
      <c r="AP21" s="2">
        <f>ROUND((Demographics!AP21-AVERAGE(Demographics!AP$2:AP$152))/_xlfn.STDEV.P(Demographics!AP$2:AP$152),4)</f>
        <v>2.2248999999999999</v>
      </c>
      <c r="AQ21" s="2">
        <f>ROUND((Demographics!AQ21-AVERAGE(Demographics!AQ$2:AQ$152))/_xlfn.STDEV.P(Demographics!AQ$2:AQ$152),4)</f>
        <v>-0.51</v>
      </c>
      <c r="AR21" s="2">
        <f>ROUND((Demographics!AR21-AVERAGE(Demographics!AR$2:AR$152))/_xlfn.STDEV.P(Demographics!AR$2:AR$152),4)</f>
        <v>1.1857</v>
      </c>
    </row>
    <row r="22" spans="1:44" x14ac:dyDescent="0.55000000000000004">
      <c r="A22" s="2" t="s">
        <v>21</v>
      </c>
      <c r="B22" s="2">
        <f>ROUND((Demographics!B22-AVERAGE(Demographics!B$2:B$152))/_xlfn.STDEV.P(Demographics!B$2:B$152),4)</f>
        <v>0.46939999999999998</v>
      </c>
      <c r="C22" s="2">
        <f>ROUND((Demographics!C22-AVERAGE(Demographics!C$2:C$152))/_xlfn.STDEV.P(Demographics!C$2:C$152),4)</f>
        <v>0.44090000000000001</v>
      </c>
      <c r="D22" s="2">
        <f>ROUND((Demographics!D22-AVERAGE(Demographics!D$2:D$152))/_xlfn.STDEV.P(Demographics!D$2:D$152),4)</f>
        <v>0.10639999999999999</v>
      </c>
      <c r="E22" s="2">
        <f>ROUND((Demographics!E22-AVERAGE(Demographics!E$2:E$152))/_xlfn.STDEV.P(Demographics!E$2:E$152),4)</f>
        <v>0.2374</v>
      </c>
      <c r="F22" s="2">
        <f>ROUND((Demographics!F22-AVERAGE(Demographics!F$2:F$152))/_xlfn.STDEV.P(Demographics!F$2:F$152),4)</f>
        <v>0.19009999999999999</v>
      </c>
      <c r="G22" s="2">
        <f>ROUND((Demographics!G22-AVERAGE(Demographics!G$2:G$152))/_xlfn.STDEV.P(Demographics!G$2:G$152),4)</f>
        <v>-0.18729999999999999</v>
      </c>
      <c r="H22" s="2">
        <f>ROUND((Demographics!H22-AVERAGE(Demographics!H$2:H$152))/_xlfn.STDEV.P(Demographics!H$2:H$152),4)</f>
        <v>-0.69369999999999998</v>
      </c>
      <c r="I22" s="2">
        <f>ROUND((Demographics!I22-AVERAGE(Demographics!I$2:I$152))/_xlfn.STDEV.P(Demographics!I$2:I$152),4)</f>
        <v>-1.4802999999999999</v>
      </c>
      <c r="J22" s="2">
        <f>ROUND((Demographics!J22-AVERAGE(Demographics!J$2:J$152))/_xlfn.STDEV.P(Demographics!J$2:J$152),4)</f>
        <v>0.26129999999999998</v>
      </c>
      <c r="K22" s="2">
        <f>ROUND((Demographics!K22-AVERAGE(Demographics!K$2:K$152))/_xlfn.STDEV.P(Demographics!K$2:K$152),4)</f>
        <v>1.1986000000000001</v>
      </c>
      <c r="L22" s="2">
        <f>ROUND((Demographics!L22-AVERAGE(Demographics!L$2:L$152))/_xlfn.STDEV.P(Demographics!L$2:L$152),4)</f>
        <v>0.99609999999999999</v>
      </c>
      <c r="M22" s="2">
        <f>ROUND((Demographics!M22-AVERAGE(Demographics!M$2:M$152))/_xlfn.STDEV.P(Demographics!M$2:M$152),4)</f>
        <v>-8.3999999999999995E-3</v>
      </c>
      <c r="N22" s="2">
        <f>ROUND((Demographics!N22-AVERAGE(Demographics!N$2:N$152))/_xlfn.STDEV.P(Demographics!N$2:N$152),4)</f>
        <v>-0.46139999999999998</v>
      </c>
      <c r="O22" s="2">
        <f>ROUND((Demographics!O22-AVERAGE(Demographics!O$2:O$152))/_xlfn.STDEV.P(Demographics!O$2:O$152),4)</f>
        <v>-0.46610000000000001</v>
      </c>
      <c r="P22" s="2">
        <f>ROUND((Demographics!P22-AVERAGE(Demographics!P$2:P$152))/_xlfn.STDEV.P(Demographics!P$2:P$152),4)</f>
        <v>-0.56459999999999999</v>
      </c>
      <c r="Q22" s="2">
        <f>ROUND((Demographics!Q22-AVERAGE(Demographics!Q$2:Q$152))/_xlfn.STDEV.P(Demographics!Q$2:Q$152),4)</f>
        <v>0.22090000000000001</v>
      </c>
      <c r="R22" s="2">
        <f>ROUND((Demographics!R22-AVERAGE(Demographics!R$2:R$152))/_xlfn.STDEV.P(Demographics!R$2:R$152),4)</f>
        <v>1.1672</v>
      </c>
      <c r="S22" s="2">
        <f>ROUND((Demographics!S22-AVERAGE(Demographics!S$2:S$152))/_xlfn.STDEV.P(Demographics!S$2:S$152),4)</f>
        <v>-0.69130000000000003</v>
      </c>
      <c r="T22" s="2">
        <f>ROUND((Demographics!T22-AVERAGE(Demographics!T$2:T$152))/_xlfn.STDEV.P(Demographics!T$2:T$152),4)</f>
        <v>-0.15060000000000001</v>
      </c>
      <c r="U22" s="2">
        <f>ROUND((Demographics!U22-AVERAGE(Demographics!U$2:U$152))/_xlfn.STDEV.P(Demographics!U$2:U$152),4)</f>
        <v>-0.40860000000000002</v>
      </c>
      <c r="V22" s="2">
        <f>ROUND((Demographics!V22-AVERAGE(Demographics!V$2:V$152))/_xlfn.STDEV.P(Demographics!V$2:V$152),4)</f>
        <v>-1.3123</v>
      </c>
      <c r="W22" s="2">
        <f>ROUND((Demographics!W22-AVERAGE(Demographics!W$2:W$152))/_xlfn.STDEV.P(Demographics!W$2:W$152),4)</f>
        <v>2.1408</v>
      </c>
      <c r="X22" s="2">
        <f>ROUND((Demographics!X22-AVERAGE(Demographics!X$2:X$152))/_xlfn.STDEV.P(Demographics!X$2:X$152),4)</f>
        <v>0.24690000000000001</v>
      </c>
      <c r="Y22" s="2">
        <f>ROUND((Demographics!Y22-AVERAGE(Demographics!Y$2:Y$152))/_xlfn.STDEV.P(Demographics!Y$2:Y$152),4)</f>
        <v>0.7591</v>
      </c>
      <c r="Z22" s="2">
        <f>ROUND((Demographics!Z22-AVERAGE(Demographics!Z$2:Z$152))/_xlfn.STDEV.P(Demographics!Z$2:Z$152),4)</f>
        <v>0.98599999999999999</v>
      </c>
      <c r="AA22" s="2">
        <f>ROUND((Demographics!AA22-AVERAGE(Demographics!AA$2:AA$152))/_xlfn.STDEV.P(Demographics!AA$2:AA$152),4)</f>
        <v>-1.1153999999999999</v>
      </c>
      <c r="AB22" s="2">
        <f>ROUND((Demographics!AB22-AVERAGE(Demographics!AB$2:AB$152))/_xlfn.STDEV.P(Demographics!AB$2:AB$152),4)</f>
        <v>-0.80640000000000001</v>
      </c>
      <c r="AC22" s="2">
        <f>ROUND((Demographics!AC22-AVERAGE(Demographics!AC$2:AC$152))/_xlfn.STDEV.P(Demographics!AC$2:AC$152),4)</f>
        <v>0.61780000000000002</v>
      </c>
      <c r="AD22" s="2">
        <f>ROUND((Demographics!AD22-AVERAGE(Demographics!AD$2:AD$152))/_xlfn.STDEV.P(Demographics!AD$2:AD$152),4)</f>
        <v>-0.43240000000000001</v>
      </c>
      <c r="AE22" s="2">
        <f>ROUND((Demographics!AE22-AVERAGE(Demographics!AE$2:AE$152))/_xlfn.STDEV.P(Demographics!AE$2:AE$152),4)</f>
        <v>1.0775999999999999</v>
      </c>
      <c r="AF22" s="2">
        <f>ROUND((Demographics!AF22-AVERAGE(Demographics!AF$2:AF$152))/_xlfn.STDEV.P(Demographics!AF$2:AF$152),4)</f>
        <v>0.25119999999999998</v>
      </c>
      <c r="AG22" s="2">
        <f>ROUND((Demographics!AG22-AVERAGE(Demographics!AG$2:AG$152))/_xlfn.STDEV.P(Demographics!AG$2:AG$152),4)</f>
        <v>-0.65549999999999997</v>
      </c>
      <c r="AH22" s="2">
        <f>ROUND((Demographics!AH22-AVERAGE(Demographics!AH$2:AH$152))/_xlfn.STDEV.P(Demographics!AH$2:AH$152),4)</f>
        <v>1.0631999999999999</v>
      </c>
      <c r="AI22" s="2">
        <f>ROUND((Demographics!AI22-AVERAGE(Demographics!AI$2:AI$152))/_xlfn.STDEV.P(Demographics!AI$2:AI$152),4)</f>
        <v>2.0125999999999999</v>
      </c>
      <c r="AJ22" s="2">
        <f>ROUND((Demographics!AJ22-AVERAGE(Demographics!AJ$2:AJ$152))/_xlfn.STDEV.P(Demographics!AJ$2:AJ$152),4)</f>
        <v>-0.21260000000000001</v>
      </c>
      <c r="AK22" s="2">
        <f>ROUND((Demographics!AK22-AVERAGE(Demographics!AK$2:AK$152))/_xlfn.STDEV.P(Demographics!AK$2:AK$152),4)</f>
        <v>0.83240000000000003</v>
      </c>
      <c r="AL22" s="2">
        <f>ROUND((Demographics!AL22-AVERAGE(Demographics!AL$2:AL$152))/_xlfn.STDEV.P(Demographics!AL$2:AL$152),4)</f>
        <v>-1.3489</v>
      </c>
      <c r="AM22" s="2">
        <f>ROUND((Demographics!AM22-AVERAGE(Demographics!AM$2:AM$152))/_xlfn.STDEV.P(Demographics!AM$2:AM$152),4)</f>
        <v>0.75600000000000001</v>
      </c>
      <c r="AN22" s="2">
        <f>ROUND((Demographics!AN22-AVERAGE(Demographics!AN$2:AN$152))/_xlfn.STDEV.P(Demographics!AN$2:AN$152),4)</f>
        <v>-0.31740000000000002</v>
      </c>
      <c r="AO22" s="2">
        <f>ROUND((Demographics!AO22-AVERAGE(Demographics!AO$2:AO$152))/_xlfn.STDEV.P(Demographics!AO$2:AO$152),4)</f>
        <v>-0.28789999999999999</v>
      </c>
      <c r="AP22" s="2">
        <f>ROUND((Demographics!AP22-AVERAGE(Demographics!AP$2:AP$152))/_xlfn.STDEV.P(Demographics!AP$2:AP$152),4)</f>
        <v>-0.4088</v>
      </c>
      <c r="AQ22" s="2">
        <f>ROUND((Demographics!AQ22-AVERAGE(Demographics!AQ$2:AQ$152))/_xlfn.STDEV.P(Demographics!AQ$2:AQ$152),4)</f>
        <v>0.86160000000000003</v>
      </c>
      <c r="AR22" s="2">
        <f>ROUND((Demographics!AR22-AVERAGE(Demographics!AR$2:AR$152))/_xlfn.STDEV.P(Demographics!AR$2:AR$152),4)</f>
        <v>-0.3206</v>
      </c>
    </row>
    <row r="23" spans="1:44" x14ac:dyDescent="0.55000000000000004">
      <c r="A23" s="2" t="s">
        <v>22</v>
      </c>
      <c r="B23" s="2">
        <f>ROUND((Demographics!B23-AVERAGE(Demographics!B$2:B$152))/_xlfn.STDEV.P(Demographics!B$2:B$152),4)</f>
        <v>0.9093</v>
      </c>
      <c r="C23" s="2">
        <f>ROUND((Demographics!C23-AVERAGE(Demographics!C$2:C$152))/_xlfn.STDEV.P(Demographics!C$2:C$152),4)</f>
        <v>0.128</v>
      </c>
      <c r="D23" s="2">
        <f>ROUND((Demographics!D23-AVERAGE(Demographics!D$2:D$152))/_xlfn.STDEV.P(Demographics!D$2:D$152),4)</f>
        <v>0.78129999999999999</v>
      </c>
      <c r="E23" s="2">
        <f>ROUND((Demographics!E23-AVERAGE(Demographics!E$2:E$152))/_xlfn.STDEV.P(Demographics!E$2:E$152),4)</f>
        <v>0.64959999999999996</v>
      </c>
      <c r="F23" s="2">
        <f>ROUND((Demographics!F23-AVERAGE(Demographics!F$2:F$152))/_xlfn.STDEV.P(Demographics!F$2:F$152),4)</f>
        <v>-1.4668000000000001</v>
      </c>
      <c r="G23" s="2">
        <f>ROUND((Demographics!G23-AVERAGE(Demographics!G$2:G$152))/_xlfn.STDEV.P(Demographics!G$2:G$152),4)</f>
        <v>-0.98</v>
      </c>
      <c r="H23" s="2">
        <f>ROUND((Demographics!H23-AVERAGE(Demographics!H$2:H$152))/_xlfn.STDEV.P(Demographics!H$2:H$152),4)</f>
        <v>-1.0035000000000001</v>
      </c>
      <c r="I23" s="2">
        <f>ROUND((Demographics!I23-AVERAGE(Demographics!I$2:I$152))/_xlfn.STDEV.P(Demographics!I$2:I$152),4)</f>
        <v>-0.37659999999999999</v>
      </c>
      <c r="J23" s="2">
        <f>ROUND((Demographics!J23-AVERAGE(Demographics!J$2:J$152))/_xlfn.STDEV.P(Demographics!J$2:J$152),4)</f>
        <v>0.71540000000000004</v>
      </c>
      <c r="K23" s="2">
        <f>ROUND((Demographics!K23-AVERAGE(Demographics!K$2:K$152))/_xlfn.STDEV.P(Demographics!K$2:K$152),4)</f>
        <v>0.45579999999999998</v>
      </c>
      <c r="L23" s="2">
        <f>ROUND((Demographics!L23-AVERAGE(Demographics!L$2:L$152))/_xlfn.STDEV.P(Demographics!L$2:L$152),4)</f>
        <v>0.69979999999999998</v>
      </c>
      <c r="M23" s="2">
        <f>ROUND((Demographics!M23-AVERAGE(Demographics!M$2:M$152))/_xlfn.STDEV.P(Demographics!M$2:M$152),4)</f>
        <v>0.45960000000000001</v>
      </c>
      <c r="N23" s="2">
        <f>ROUND((Demographics!N23-AVERAGE(Demographics!N$2:N$152))/_xlfn.STDEV.P(Demographics!N$2:N$152),4)</f>
        <v>-0.5272</v>
      </c>
      <c r="O23" s="2">
        <f>ROUND((Demographics!O23-AVERAGE(Demographics!O$2:O$152))/_xlfn.STDEV.P(Demographics!O$2:O$152),4)</f>
        <v>-0.59130000000000005</v>
      </c>
      <c r="P23" s="2">
        <f>ROUND((Demographics!P23-AVERAGE(Demographics!P$2:P$152))/_xlfn.STDEV.P(Demographics!P$2:P$152),4)</f>
        <v>-3.9E-2</v>
      </c>
      <c r="Q23" s="2">
        <f>ROUND((Demographics!Q23-AVERAGE(Demographics!Q$2:Q$152))/_xlfn.STDEV.P(Demographics!Q$2:Q$152),4)</f>
        <v>0.2351</v>
      </c>
      <c r="R23" s="2">
        <f>ROUND((Demographics!R23-AVERAGE(Demographics!R$2:R$152))/_xlfn.STDEV.P(Demographics!R$2:R$152),4)</f>
        <v>1.5871999999999999</v>
      </c>
      <c r="S23" s="2">
        <f>ROUND((Demographics!S23-AVERAGE(Demographics!S$2:S$152))/_xlfn.STDEV.P(Demographics!S$2:S$152),4)</f>
        <v>9.1600000000000001E-2</v>
      </c>
      <c r="T23" s="2">
        <f>ROUND((Demographics!T23-AVERAGE(Demographics!T$2:T$152))/_xlfn.STDEV.P(Demographics!T$2:T$152),4)</f>
        <v>-0.71650000000000003</v>
      </c>
      <c r="U23" s="2">
        <f>ROUND((Demographics!U23-AVERAGE(Demographics!U$2:U$152))/_xlfn.STDEV.P(Demographics!U$2:U$152),4)</f>
        <v>-0.63439999999999996</v>
      </c>
      <c r="V23" s="2">
        <f>ROUND((Demographics!V23-AVERAGE(Demographics!V$2:V$152))/_xlfn.STDEV.P(Demographics!V$2:V$152),4)</f>
        <v>-0.9597</v>
      </c>
      <c r="W23" s="2">
        <f>ROUND((Demographics!W23-AVERAGE(Demographics!W$2:W$152))/_xlfn.STDEV.P(Demographics!W$2:W$152),4)</f>
        <v>0.62719999999999998</v>
      </c>
      <c r="X23" s="2">
        <f>ROUND((Demographics!X23-AVERAGE(Demographics!X$2:X$152))/_xlfn.STDEV.P(Demographics!X$2:X$152),4)</f>
        <v>0.26390000000000002</v>
      </c>
      <c r="Y23" s="2">
        <f>ROUND((Demographics!Y23-AVERAGE(Demographics!Y$2:Y$152))/_xlfn.STDEV.P(Demographics!Y$2:Y$152),4)</f>
        <v>0.73519999999999996</v>
      </c>
      <c r="Z23" s="2">
        <f>ROUND((Demographics!Z23-AVERAGE(Demographics!Z$2:Z$152))/_xlfn.STDEV.P(Demographics!Z$2:Z$152),4)</f>
        <v>1.5758000000000001</v>
      </c>
      <c r="AA23" s="2">
        <f>ROUND((Demographics!AA23-AVERAGE(Demographics!AA$2:AA$152))/_xlfn.STDEV.P(Demographics!AA$2:AA$152),4)</f>
        <v>-1.6377999999999999</v>
      </c>
      <c r="AB23" s="2">
        <f>ROUND((Demographics!AB23-AVERAGE(Demographics!AB$2:AB$152))/_xlfn.STDEV.P(Demographics!AB$2:AB$152),4)</f>
        <v>-0.96430000000000005</v>
      </c>
      <c r="AC23" s="2">
        <f>ROUND((Demographics!AC23-AVERAGE(Demographics!AC$2:AC$152))/_xlfn.STDEV.P(Demographics!AC$2:AC$152),4)</f>
        <v>0.18720000000000001</v>
      </c>
      <c r="AD23" s="2">
        <f>ROUND((Demographics!AD23-AVERAGE(Demographics!AD$2:AD$152))/_xlfn.STDEV.P(Demographics!AD$2:AD$152),4)</f>
        <v>0.28989999999999999</v>
      </c>
      <c r="AE23" s="2">
        <f>ROUND((Demographics!AE23-AVERAGE(Demographics!AE$2:AE$152))/_xlfn.STDEV.P(Demographics!AE$2:AE$152),4)</f>
        <v>1.3863000000000001</v>
      </c>
      <c r="AF23" s="2">
        <f>ROUND((Demographics!AF23-AVERAGE(Demographics!AF$2:AF$152))/_xlfn.STDEV.P(Demographics!AF$2:AF$152),4)</f>
        <v>-0.92169999999999996</v>
      </c>
      <c r="AG23" s="2">
        <f>ROUND((Demographics!AG23-AVERAGE(Demographics!AG$2:AG$152))/_xlfn.STDEV.P(Demographics!AG$2:AG$152),4)</f>
        <v>-0.1522</v>
      </c>
      <c r="AH23" s="2">
        <f>ROUND((Demographics!AH23-AVERAGE(Demographics!AH$2:AH$152))/_xlfn.STDEV.P(Demographics!AH$2:AH$152),4)</f>
        <v>0.2616</v>
      </c>
      <c r="AI23" s="2">
        <f>ROUND((Demographics!AI23-AVERAGE(Demographics!AI$2:AI$152))/_xlfn.STDEV.P(Demographics!AI$2:AI$152),4)</f>
        <v>0.80230000000000001</v>
      </c>
      <c r="AJ23" s="2">
        <f>ROUND((Demographics!AJ23-AVERAGE(Demographics!AJ$2:AJ$152))/_xlfn.STDEV.P(Demographics!AJ$2:AJ$152),4)</f>
        <v>-0.2404</v>
      </c>
      <c r="AK23" s="2">
        <f>ROUND((Demographics!AK23-AVERAGE(Demographics!AK$2:AK$152))/_xlfn.STDEV.P(Demographics!AK$2:AK$152),4)</f>
        <v>0.5887</v>
      </c>
      <c r="AL23" s="2">
        <f>ROUND((Demographics!AL23-AVERAGE(Demographics!AL$2:AL$152))/_xlfn.STDEV.P(Demographics!AL$2:AL$152),4)</f>
        <v>-1.38E-2</v>
      </c>
      <c r="AM23" s="2">
        <f>ROUND((Demographics!AM23-AVERAGE(Demographics!AM$2:AM$152))/_xlfn.STDEV.P(Demographics!AM$2:AM$152),4)</f>
        <v>1.9554</v>
      </c>
      <c r="AN23" s="2">
        <f>ROUND((Demographics!AN23-AVERAGE(Demographics!AN$2:AN$152))/_xlfn.STDEV.P(Demographics!AN$2:AN$152),4)</f>
        <v>-1.3320000000000001</v>
      </c>
      <c r="AO23" s="2">
        <f>ROUND((Demographics!AO23-AVERAGE(Demographics!AO$2:AO$152))/_xlfn.STDEV.P(Demographics!AO$2:AO$152),4)</f>
        <v>-0.23619999999999999</v>
      </c>
      <c r="AP23" s="2">
        <f>ROUND((Demographics!AP23-AVERAGE(Demographics!AP$2:AP$152))/_xlfn.STDEV.P(Demographics!AP$2:AP$152),4)</f>
        <v>-0.66259999999999997</v>
      </c>
      <c r="AQ23" s="2">
        <f>ROUND((Demographics!AQ23-AVERAGE(Demographics!AQ$2:AQ$152))/_xlfn.STDEV.P(Demographics!AQ$2:AQ$152),4)</f>
        <v>1.7537</v>
      </c>
      <c r="AR23" s="2">
        <f>ROUND((Demographics!AR23-AVERAGE(Demographics!AR$2:AR$152))/_xlfn.STDEV.P(Demographics!AR$2:AR$152),4)</f>
        <v>-0.20960000000000001</v>
      </c>
    </row>
    <row r="24" spans="1:44" x14ac:dyDescent="0.55000000000000004">
      <c r="A24" s="2" t="s">
        <v>23</v>
      </c>
      <c r="B24" s="2">
        <f>ROUND((Demographics!B24-AVERAGE(Demographics!B$2:B$152))/_xlfn.STDEV.P(Demographics!B$2:B$152),4)</f>
        <v>0.46939999999999998</v>
      </c>
      <c r="C24" s="2">
        <f>ROUND((Demographics!C24-AVERAGE(Demographics!C$2:C$152))/_xlfn.STDEV.P(Demographics!C$2:C$152),4)</f>
        <v>-0.48080000000000001</v>
      </c>
      <c r="D24" s="2">
        <f>ROUND((Demographics!D24-AVERAGE(Demographics!D$2:D$152))/_xlfn.STDEV.P(Demographics!D$2:D$152),4)</f>
        <v>-0.60009999999999997</v>
      </c>
      <c r="E24" s="2">
        <f>ROUND((Demographics!E24-AVERAGE(Demographics!E$2:E$152))/_xlfn.STDEV.P(Demographics!E$2:E$152),4)</f>
        <v>-0.99309999999999998</v>
      </c>
      <c r="F24" s="2">
        <f>ROUND((Demographics!F24-AVERAGE(Demographics!F$2:F$152))/_xlfn.STDEV.P(Demographics!F$2:F$152),4)</f>
        <v>-0.114</v>
      </c>
      <c r="G24" s="2">
        <f>ROUND((Demographics!G24-AVERAGE(Demographics!G$2:G$152))/_xlfn.STDEV.P(Demographics!G$2:G$152),4)</f>
        <v>0.52449999999999997</v>
      </c>
      <c r="H24" s="2">
        <f>ROUND((Demographics!H24-AVERAGE(Demographics!H$2:H$152))/_xlfn.STDEV.P(Demographics!H$2:H$152),4)</f>
        <v>0.64070000000000005</v>
      </c>
      <c r="I24" s="2">
        <f>ROUND((Demographics!I24-AVERAGE(Demographics!I$2:I$152))/_xlfn.STDEV.P(Demographics!I$2:I$152),4)</f>
        <v>0.97409999999999997</v>
      </c>
      <c r="J24" s="2">
        <f>ROUND((Demographics!J24-AVERAGE(Demographics!J$2:J$152))/_xlfn.STDEV.P(Demographics!J$2:J$152),4)</f>
        <v>0.64029999999999998</v>
      </c>
      <c r="K24" s="2">
        <f>ROUND((Demographics!K24-AVERAGE(Demographics!K$2:K$152))/_xlfn.STDEV.P(Demographics!K$2:K$152),4)</f>
        <v>-0.51359999999999995</v>
      </c>
      <c r="L24" s="2">
        <f>ROUND((Demographics!L24-AVERAGE(Demographics!L$2:L$152))/_xlfn.STDEV.P(Demographics!L$2:L$152),4)</f>
        <v>0.15329999999999999</v>
      </c>
      <c r="M24" s="2">
        <f>ROUND((Demographics!M24-AVERAGE(Demographics!M$2:M$152))/_xlfn.STDEV.P(Demographics!M$2:M$152),4)</f>
        <v>0.64229999999999998</v>
      </c>
      <c r="N24" s="2">
        <f>ROUND((Demographics!N24-AVERAGE(Demographics!N$2:N$152))/_xlfn.STDEV.P(Demographics!N$2:N$152),4)</f>
        <v>-0.73640000000000005</v>
      </c>
      <c r="O24" s="2">
        <f>ROUND((Demographics!O24-AVERAGE(Demographics!O$2:O$152))/_xlfn.STDEV.P(Demographics!O$2:O$152),4)</f>
        <v>-0.71179999999999999</v>
      </c>
      <c r="P24" s="2">
        <f>ROUND((Demographics!P24-AVERAGE(Demographics!P$2:P$152))/_xlfn.STDEV.P(Demographics!P$2:P$152),4)</f>
        <v>0.81859999999999999</v>
      </c>
      <c r="Q24" s="2">
        <f>ROUND((Demographics!Q24-AVERAGE(Demographics!Q$2:Q$152))/_xlfn.STDEV.P(Demographics!Q$2:Q$152),4)</f>
        <v>-1.4718</v>
      </c>
      <c r="R24" s="2">
        <f>ROUND((Demographics!R24-AVERAGE(Demographics!R$2:R$152))/_xlfn.STDEV.P(Demographics!R$2:R$152),4)</f>
        <v>-0.62419999999999998</v>
      </c>
      <c r="S24" s="2">
        <f>ROUND((Demographics!S24-AVERAGE(Demographics!S$2:S$152))/_xlfn.STDEV.P(Demographics!S$2:S$152),4)</f>
        <v>1.5270999999999999</v>
      </c>
      <c r="T24" s="2">
        <f>ROUND((Demographics!T24-AVERAGE(Demographics!T$2:T$152))/_xlfn.STDEV.P(Demographics!T$2:T$152),4)</f>
        <v>-0.92359999999999998</v>
      </c>
      <c r="U24" s="2">
        <f>ROUND((Demographics!U24-AVERAGE(Demographics!U$2:U$152))/_xlfn.STDEV.P(Demographics!U$2:U$152),4)</f>
        <v>-0.85809999999999997</v>
      </c>
      <c r="V24" s="2">
        <f>ROUND((Demographics!V24-AVERAGE(Demographics!V$2:V$152))/_xlfn.STDEV.P(Demographics!V$2:V$152),4)</f>
        <v>0.27460000000000001</v>
      </c>
      <c r="W24" s="2">
        <f>ROUND((Demographics!W24-AVERAGE(Demographics!W$2:W$152))/_xlfn.STDEV.P(Demographics!W$2:W$152),4)</f>
        <v>-0.32629999999999998</v>
      </c>
      <c r="X24" s="2">
        <f>ROUND((Demographics!X24-AVERAGE(Demographics!X$2:X$152))/_xlfn.STDEV.P(Demographics!X$2:X$152),4)</f>
        <v>-0.95369999999999999</v>
      </c>
      <c r="Y24" s="2">
        <f>ROUND((Demographics!Y24-AVERAGE(Demographics!Y$2:Y$152))/_xlfn.STDEV.P(Demographics!Y$2:Y$152),4)</f>
        <v>0.64239999999999997</v>
      </c>
      <c r="Z24" s="2">
        <f>ROUND((Demographics!Z24-AVERAGE(Demographics!Z$2:Z$152))/_xlfn.STDEV.P(Demographics!Z$2:Z$152),4)</f>
        <v>0.75919999999999999</v>
      </c>
      <c r="AA24" s="2">
        <f>ROUND((Demographics!AA24-AVERAGE(Demographics!AA$2:AA$152))/_xlfn.STDEV.P(Demographics!AA$2:AA$152),4)</f>
        <v>0.109</v>
      </c>
      <c r="AB24" s="2">
        <f>ROUND((Demographics!AB24-AVERAGE(Demographics!AB$2:AB$152))/_xlfn.STDEV.P(Demographics!AB$2:AB$152),4)</f>
        <v>-0.60870000000000002</v>
      </c>
      <c r="AC24" s="2">
        <f>ROUND((Demographics!AC24-AVERAGE(Demographics!AC$2:AC$152))/_xlfn.STDEV.P(Demographics!AC$2:AC$152),4)</f>
        <v>-0.38700000000000001</v>
      </c>
      <c r="AD24" s="2">
        <f>ROUND((Demographics!AD24-AVERAGE(Demographics!AD$2:AD$152))/_xlfn.STDEV.P(Demographics!AD$2:AD$152),4)</f>
        <v>0.5544</v>
      </c>
      <c r="AE24" s="2">
        <f>ROUND((Demographics!AE24-AVERAGE(Demographics!AE$2:AE$152))/_xlfn.STDEV.P(Demographics!AE$2:AE$152),4)</f>
        <v>0.46350000000000002</v>
      </c>
      <c r="AF24" s="2">
        <f>ROUND((Demographics!AF24-AVERAGE(Demographics!AF$2:AF$152))/_xlfn.STDEV.P(Demographics!AF$2:AF$152),4)</f>
        <v>1.2601</v>
      </c>
      <c r="AG24" s="2">
        <f>ROUND((Demographics!AG24-AVERAGE(Demographics!AG$2:AG$152))/_xlfn.STDEV.P(Demographics!AG$2:AG$152),4)</f>
        <v>1.0647</v>
      </c>
      <c r="AH24" s="2">
        <f>ROUND((Demographics!AH24-AVERAGE(Demographics!AH$2:AH$152))/_xlfn.STDEV.P(Demographics!AH$2:AH$152),4)</f>
        <v>-0.7167</v>
      </c>
      <c r="AI24" s="2">
        <f>ROUND((Demographics!AI24-AVERAGE(Demographics!AI$2:AI$152))/_xlfn.STDEV.P(Demographics!AI$2:AI$152),4)</f>
        <v>-0.53239999999999998</v>
      </c>
      <c r="AJ24" s="2">
        <f>ROUND((Demographics!AJ24-AVERAGE(Demographics!AJ$2:AJ$152))/_xlfn.STDEV.P(Demographics!AJ$2:AJ$152),4)</f>
        <v>-0.2334</v>
      </c>
      <c r="AK24" s="2">
        <f>ROUND((Demographics!AK24-AVERAGE(Demographics!AK$2:AK$152))/_xlfn.STDEV.P(Demographics!AK$2:AK$152),4)</f>
        <v>-0.14230000000000001</v>
      </c>
      <c r="AL24" s="2">
        <f>ROUND((Demographics!AL24-AVERAGE(Demographics!AL$2:AL$152))/_xlfn.STDEV.P(Demographics!AL$2:AL$152),4)</f>
        <v>-1.2058</v>
      </c>
      <c r="AM24" s="2">
        <f>ROUND((Demographics!AM24-AVERAGE(Demographics!AM$2:AM$152))/_xlfn.STDEV.P(Demographics!AM$2:AM$152),4)</f>
        <v>-0.36</v>
      </c>
      <c r="AN24" s="2">
        <f>ROUND((Demographics!AN24-AVERAGE(Demographics!AN$2:AN$152))/_xlfn.STDEV.P(Demographics!AN$2:AN$152),4)</f>
        <v>0.75170000000000003</v>
      </c>
      <c r="AO24" s="2">
        <f>ROUND((Demographics!AO24-AVERAGE(Demographics!AO$2:AO$152))/_xlfn.STDEV.P(Demographics!AO$2:AO$152),4)</f>
        <v>3.7100000000000001E-2</v>
      </c>
      <c r="AP24" s="2">
        <f>ROUND((Demographics!AP24-AVERAGE(Demographics!AP$2:AP$152))/_xlfn.STDEV.P(Demographics!AP$2:AP$152),4)</f>
        <v>-0.26989999999999997</v>
      </c>
      <c r="AQ24" s="2">
        <f>ROUND((Demographics!AQ24-AVERAGE(Demographics!AQ$2:AQ$152))/_xlfn.STDEV.P(Demographics!AQ$2:AQ$152),4)</f>
        <v>-0.1532</v>
      </c>
      <c r="AR24" s="2">
        <f>ROUND((Demographics!AR24-AVERAGE(Demographics!AR$2:AR$152))/_xlfn.STDEV.P(Demographics!AR$2:AR$152),4)</f>
        <v>-0.75439999999999996</v>
      </c>
    </row>
    <row r="25" spans="1:44" x14ac:dyDescent="0.55000000000000004">
      <c r="A25" s="2" t="s">
        <v>24</v>
      </c>
      <c r="B25" s="2">
        <f>ROUND((Demographics!B25-AVERAGE(Demographics!B$2:B$152))/_xlfn.STDEV.P(Demographics!B$2:B$152),4)</f>
        <v>1.9460999999999999</v>
      </c>
      <c r="C25" s="2">
        <f>ROUND((Demographics!C25-AVERAGE(Demographics!C$2:C$152))/_xlfn.STDEV.P(Demographics!C$2:C$152),4)</f>
        <v>0.57169999999999999</v>
      </c>
      <c r="D25" s="2">
        <f>ROUND((Demographics!D25-AVERAGE(Demographics!D$2:D$152))/_xlfn.STDEV.P(Demographics!D$2:D$152),4)</f>
        <v>0.58460000000000001</v>
      </c>
      <c r="E25" s="2">
        <f>ROUND((Demographics!E25-AVERAGE(Demographics!E$2:E$152))/_xlfn.STDEV.P(Demographics!E$2:E$152),4)</f>
        <v>0.40600000000000003</v>
      </c>
      <c r="F25" s="2">
        <f>ROUND((Demographics!F25-AVERAGE(Demographics!F$2:F$152))/_xlfn.STDEV.P(Demographics!F$2:F$152),4)</f>
        <v>-0.1245</v>
      </c>
      <c r="G25" s="2">
        <f>ROUND((Demographics!G25-AVERAGE(Demographics!G$2:G$152))/_xlfn.STDEV.P(Demographics!G$2:G$152),4)</f>
        <v>-1.4545999999999999</v>
      </c>
      <c r="H25" s="2">
        <f>ROUND((Demographics!H25-AVERAGE(Demographics!H$2:H$152))/_xlfn.STDEV.P(Demographics!H$2:H$152),4)</f>
        <v>-1.7899</v>
      </c>
      <c r="I25" s="2">
        <f>ROUND((Demographics!I25-AVERAGE(Demographics!I$2:I$152))/_xlfn.STDEV.P(Demographics!I$2:I$152),4)</f>
        <v>-2.1343999999999999</v>
      </c>
      <c r="J25" s="2">
        <f>ROUND((Demographics!J25-AVERAGE(Demographics!J$2:J$152))/_xlfn.STDEV.P(Demographics!J$2:J$152),4)</f>
        <v>0.74039999999999995</v>
      </c>
      <c r="K25" s="2">
        <f>ROUND((Demographics!K25-AVERAGE(Demographics!K$2:K$152))/_xlfn.STDEV.P(Demographics!K$2:K$152),4)</f>
        <v>2.0670000000000002</v>
      </c>
      <c r="L25" s="2">
        <f>ROUND((Demographics!L25-AVERAGE(Demographics!L$2:L$152))/_xlfn.STDEV.P(Demographics!L$2:L$152),4)</f>
        <v>1.7082999999999999</v>
      </c>
      <c r="M25" s="2">
        <f>ROUND((Demographics!M25-AVERAGE(Demographics!M$2:M$152))/_xlfn.STDEV.P(Demographics!M$2:M$152),4)</f>
        <v>-0.59</v>
      </c>
      <c r="N25" s="2">
        <f>ROUND((Demographics!N25-AVERAGE(Demographics!N$2:N$152))/_xlfn.STDEV.P(Demographics!N$2:N$152),4)</f>
        <v>-0.64529999999999998</v>
      </c>
      <c r="O25" s="2">
        <f>ROUND((Demographics!O25-AVERAGE(Demographics!O$2:O$152))/_xlfn.STDEV.P(Demographics!O$2:O$152),4)</f>
        <v>-0.51670000000000005</v>
      </c>
      <c r="P25" s="2">
        <f>ROUND((Demographics!P25-AVERAGE(Demographics!P$2:P$152))/_xlfn.STDEV.P(Demographics!P$2:P$152),4)</f>
        <v>-0.50490000000000002</v>
      </c>
      <c r="Q25" s="2">
        <f>ROUND((Demographics!Q25-AVERAGE(Demographics!Q$2:Q$152))/_xlfn.STDEV.P(Demographics!Q$2:Q$152),4)</f>
        <v>0.17430000000000001</v>
      </c>
      <c r="R25" s="2">
        <f>ROUND((Demographics!R25-AVERAGE(Demographics!R$2:R$152))/_xlfn.STDEV.P(Demographics!R$2:R$152),4)</f>
        <v>2.2572999999999999</v>
      </c>
      <c r="S25" s="2">
        <f>ROUND((Demographics!S25-AVERAGE(Demographics!S$2:S$152))/_xlfn.STDEV.P(Demographics!S$2:S$152),4)</f>
        <v>-0.71560000000000001</v>
      </c>
      <c r="T25" s="2">
        <f>ROUND((Demographics!T25-AVERAGE(Demographics!T$2:T$152))/_xlfn.STDEV.P(Demographics!T$2:T$152),4)</f>
        <v>-0.1414</v>
      </c>
      <c r="U25" s="2">
        <f>ROUND((Demographics!U25-AVERAGE(Demographics!U$2:U$152))/_xlfn.STDEV.P(Demographics!U$2:U$152),4)</f>
        <v>-0.67959999999999998</v>
      </c>
      <c r="V25" s="2">
        <f>ROUND((Demographics!V25-AVERAGE(Demographics!V$2:V$152))/_xlfn.STDEV.P(Demographics!V$2:V$152),4)</f>
        <v>-1.4682999999999999</v>
      </c>
      <c r="W25" s="2">
        <f>ROUND((Demographics!W25-AVERAGE(Demographics!W$2:W$152))/_xlfn.STDEV.P(Demographics!W$2:W$152),4)</f>
        <v>1.2342</v>
      </c>
      <c r="X25" s="2">
        <f>ROUND((Demographics!X25-AVERAGE(Demographics!X$2:X$152))/_xlfn.STDEV.P(Demographics!X$2:X$152),4)</f>
        <v>-1.3599999999999999E-2</v>
      </c>
      <c r="Y25" s="2">
        <f>ROUND((Demographics!Y25-AVERAGE(Demographics!Y$2:Y$152))/_xlfn.STDEV.P(Demographics!Y$2:Y$152),4)</f>
        <v>0.81299999999999994</v>
      </c>
      <c r="Z25" s="2">
        <f>ROUND((Demographics!Z25-AVERAGE(Demographics!Z$2:Z$152))/_xlfn.STDEV.P(Demographics!Z$2:Z$152),4)</f>
        <v>1.835</v>
      </c>
      <c r="AA25" s="2">
        <f>ROUND((Demographics!AA25-AVERAGE(Demographics!AA$2:AA$152))/_xlfn.STDEV.P(Demographics!AA$2:AA$152),4)</f>
        <v>-1.3849</v>
      </c>
      <c r="AB25" s="2">
        <f>ROUND((Demographics!AB25-AVERAGE(Demographics!AB$2:AB$152))/_xlfn.STDEV.P(Demographics!AB$2:AB$152),4)</f>
        <v>-1.0657000000000001</v>
      </c>
      <c r="AC25" s="2">
        <f>ROUND((Demographics!AC25-AVERAGE(Demographics!AC$2:AC$152))/_xlfn.STDEV.P(Demographics!AC$2:AC$152),4)</f>
        <v>0.86909999999999998</v>
      </c>
      <c r="AD25" s="2">
        <f>ROUND((Demographics!AD25-AVERAGE(Demographics!AD$2:AD$152))/_xlfn.STDEV.P(Demographics!AD$2:AD$152),4)</f>
        <v>0.88329999999999997</v>
      </c>
      <c r="AE25" s="2">
        <f>ROUND((Demographics!AE25-AVERAGE(Demographics!AE$2:AE$152))/_xlfn.STDEV.P(Demographics!AE$2:AE$152),4)</f>
        <v>0.45050000000000001</v>
      </c>
      <c r="AF25" s="2">
        <f>ROUND((Demographics!AF25-AVERAGE(Demographics!AF$2:AF$152))/_xlfn.STDEV.P(Demographics!AF$2:AF$152),4)</f>
        <v>1.7342</v>
      </c>
      <c r="AG25" s="2">
        <f>ROUND((Demographics!AG25-AVERAGE(Demographics!AG$2:AG$152))/_xlfn.STDEV.P(Demographics!AG$2:AG$152),4)</f>
        <v>-1.9008</v>
      </c>
      <c r="AH25" s="2">
        <f>ROUND((Demographics!AH25-AVERAGE(Demographics!AH$2:AH$152))/_xlfn.STDEV.P(Demographics!AH$2:AH$152),4)</f>
        <v>0.23699999999999999</v>
      </c>
      <c r="AI25" s="2">
        <f>ROUND((Demographics!AI25-AVERAGE(Demographics!AI$2:AI$152))/_xlfn.STDEV.P(Demographics!AI$2:AI$152),4)</f>
        <v>4.7234999999999996</v>
      </c>
      <c r="AJ25" s="2">
        <f>ROUND((Demographics!AJ25-AVERAGE(Demographics!AJ$2:AJ$152))/_xlfn.STDEV.P(Demographics!AJ$2:AJ$152),4)</f>
        <v>-0.2404</v>
      </c>
      <c r="AK25" s="2">
        <f>ROUND((Demographics!AK25-AVERAGE(Demographics!AK$2:AK$152))/_xlfn.STDEV.P(Demographics!AK$2:AK$152),4)</f>
        <v>1.0307999999999999</v>
      </c>
      <c r="AL25" s="2">
        <f>ROUND((Demographics!AL25-AVERAGE(Demographics!AL$2:AL$152))/_xlfn.STDEV.P(Demographics!AL$2:AL$152),4)</f>
        <v>-2.4178000000000002</v>
      </c>
      <c r="AM25" s="2">
        <f>ROUND((Demographics!AM25-AVERAGE(Demographics!AM$2:AM$152))/_xlfn.STDEV.P(Demographics!AM$2:AM$152),4)</f>
        <v>1.6794</v>
      </c>
      <c r="AN25" s="2">
        <f>ROUND((Demographics!AN25-AVERAGE(Demographics!AN$2:AN$152))/_xlfn.STDEV.P(Demographics!AN$2:AN$152),4)</f>
        <v>-1.2603</v>
      </c>
      <c r="AO25" s="2">
        <f>ROUND((Demographics!AO25-AVERAGE(Demographics!AO$2:AO$152))/_xlfn.STDEV.P(Demographics!AO$2:AO$152),4)</f>
        <v>-0.20669999999999999</v>
      </c>
      <c r="AP25" s="2">
        <f>ROUND((Demographics!AP25-AVERAGE(Demographics!AP$2:AP$152))/_xlfn.STDEV.P(Demographics!AP$2:AP$152),4)</f>
        <v>-0.53510000000000002</v>
      </c>
      <c r="AQ25" s="2">
        <f>ROUND((Demographics!AQ25-AVERAGE(Demographics!AQ$2:AQ$152))/_xlfn.STDEV.P(Demographics!AQ$2:AQ$152),4)</f>
        <v>1.7816000000000001</v>
      </c>
      <c r="AR25" s="2">
        <f>ROUND((Demographics!AR25-AVERAGE(Demographics!AR$2:AR$152))/_xlfn.STDEV.P(Demographics!AR$2:AR$152),4)</f>
        <v>-0.49370000000000003</v>
      </c>
    </row>
    <row r="26" spans="1:44" x14ac:dyDescent="0.55000000000000004">
      <c r="A26" s="2" t="s">
        <v>25</v>
      </c>
      <c r="B26" s="2">
        <f>ROUND((Demographics!B26-AVERAGE(Demographics!B$2:B$152))/_xlfn.STDEV.P(Demographics!B$2:B$152),4)</f>
        <v>-1.1644000000000001</v>
      </c>
      <c r="C26" s="2">
        <f>ROUND((Demographics!C26-AVERAGE(Demographics!C$2:C$152))/_xlfn.STDEV.P(Demographics!C$2:C$152),4)</f>
        <v>2.1932</v>
      </c>
      <c r="D26" s="2">
        <f>ROUND((Demographics!D26-AVERAGE(Demographics!D$2:D$152))/_xlfn.STDEV.P(Demographics!D$2:D$152),4)</f>
        <v>0.91969999999999996</v>
      </c>
      <c r="E26" s="2">
        <f>ROUND((Demographics!E26-AVERAGE(Demographics!E$2:E$152))/_xlfn.STDEV.P(Demographics!E$2:E$152),4)</f>
        <v>-0.13739999999999999</v>
      </c>
      <c r="F26" s="2">
        <f>ROUND((Demographics!F26-AVERAGE(Demographics!F$2:F$152))/_xlfn.STDEV.P(Demographics!F$2:F$152),4)</f>
        <v>-0.96350000000000002</v>
      </c>
      <c r="G26" s="2">
        <f>ROUND((Demographics!G26-AVERAGE(Demographics!G$2:G$152))/_xlfn.STDEV.P(Demographics!G$2:G$152),4)</f>
        <v>-0.80210000000000004</v>
      </c>
      <c r="H26" s="2">
        <f>ROUND((Demographics!H26-AVERAGE(Demographics!H$2:H$152))/_xlfn.STDEV.P(Demographics!H$2:H$152),4)</f>
        <v>-0.33629999999999999</v>
      </c>
      <c r="I26" s="2">
        <f>ROUND((Demographics!I26-AVERAGE(Demographics!I$2:I$152))/_xlfn.STDEV.P(Demographics!I$2:I$152),4)</f>
        <v>-0.1183</v>
      </c>
      <c r="J26" s="2">
        <f>ROUND((Demographics!J26-AVERAGE(Demographics!J$2:J$152))/_xlfn.STDEV.P(Demographics!J$2:J$152),4)</f>
        <v>-1.3154999999999999</v>
      </c>
      <c r="K26" s="2">
        <f>ROUND((Demographics!K26-AVERAGE(Demographics!K$2:K$152))/_xlfn.STDEV.P(Demographics!K$2:K$152),4)</f>
        <v>-0.50290000000000001</v>
      </c>
      <c r="L26" s="2">
        <f>ROUND((Demographics!L26-AVERAGE(Demographics!L$2:L$152))/_xlfn.STDEV.P(Demographics!L$2:L$152),4)</f>
        <v>-1.9514</v>
      </c>
      <c r="M26" s="2">
        <f>ROUND((Demographics!M26-AVERAGE(Demographics!M$2:M$152))/_xlfn.STDEV.P(Demographics!M$2:M$152),4)</f>
        <v>-2.2753000000000001</v>
      </c>
      <c r="N26" s="2">
        <f>ROUND((Demographics!N26-AVERAGE(Demographics!N$2:N$152))/_xlfn.STDEV.P(Demographics!N$2:N$152),4)</f>
        <v>1.764</v>
      </c>
      <c r="O26" s="2">
        <f>ROUND((Demographics!O26-AVERAGE(Demographics!O$2:O$152))/_xlfn.STDEV.P(Demographics!O$2:O$152),4)</f>
        <v>3.3472</v>
      </c>
      <c r="P26" s="2">
        <f>ROUND((Demographics!P26-AVERAGE(Demographics!P$2:P$152))/_xlfn.STDEV.P(Demographics!P$2:P$152),4)</f>
        <v>-0.40450000000000003</v>
      </c>
      <c r="Q26" s="2">
        <f>ROUND((Demographics!Q26-AVERAGE(Demographics!Q$2:Q$152))/_xlfn.STDEV.P(Demographics!Q$2:Q$152),4)</f>
        <v>1.0175000000000001</v>
      </c>
      <c r="R26" s="2">
        <f>ROUND((Demographics!R26-AVERAGE(Demographics!R$2:R$152))/_xlfn.STDEV.P(Demographics!R$2:R$152),4)</f>
        <v>-3.2383000000000002</v>
      </c>
      <c r="S26" s="2">
        <f>ROUND((Demographics!S26-AVERAGE(Demographics!S$2:S$152))/_xlfn.STDEV.P(Demographics!S$2:S$152),4)</f>
        <v>-0.82740000000000002</v>
      </c>
      <c r="T26" s="2">
        <f>ROUND((Demographics!T26-AVERAGE(Demographics!T$2:T$152))/_xlfn.STDEV.P(Demographics!T$2:T$152),4)</f>
        <v>-0.93279999999999996</v>
      </c>
      <c r="U26" s="2">
        <f>ROUND((Demographics!U26-AVERAGE(Demographics!U$2:U$152))/_xlfn.STDEV.P(Demographics!U$2:U$152),4)</f>
        <v>1.0261</v>
      </c>
      <c r="V26" s="2">
        <f>ROUND((Demographics!V26-AVERAGE(Demographics!V$2:V$152))/_xlfn.STDEV.P(Demographics!V$2:V$152),4)</f>
        <v>-8.8200000000000001E-2</v>
      </c>
      <c r="W26" s="2">
        <f>ROUND((Demographics!W26-AVERAGE(Demographics!W$2:W$152))/_xlfn.STDEV.P(Demographics!W$2:W$152),4)</f>
        <v>-2.6320000000000001</v>
      </c>
      <c r="X26" s="2">
        <f>ROUND((Demographics!X26-AVERAGE(Demographics!X$2:X$152))/_xlfn.STDEV.P(Demographics!X$2:X$152),4)</f>
        <v>0.1903</v>
      </c>
      <c r="Y26" s="2">
        <f>ROUND((Demographics!Y26-AVERAGE(Demographics!Y$2:Y$152))/_xlfn.STDEV.P(Demographics!Y$2:Y$152),4)</f>
        <v>-1.6859999999999999</v>
      </c>
      <c r="Z26" s="2">
        <f>ROUND((Demographics!Z26-AVERAGE(Demographics!Z$2:Z$152))/_xlfn.STDEV.P(Demographics!Z$2:Z$152),4)</f>
        <v>-1.7487999999999999</v>
      </c>
      <c r="AA26" s="2">
        <f>ROUND((Demographics!AA26-AVERAGE(Demographics!AA$2:AA$152))/_xlfn.STDEV.P(Demographics!AA$2:AA$152),4)</f>
        <v>1.8492</v>
      </c>
      <c r="AB26" s="2">
        <f>ROUND((Demographics!AB26-AVERAGE(Demographics!AB$2:AB$152))/_xlfn.STDEV.P(Demographics!AB$2:AB$152),4)</f>
        <v>2.036</v>
      </c>
      <c r="AC26" s="2">
        <f>ROUND((Demographics!AC26-AVERAGE(Demographics!AC$2:AC$152))/_xlfn.STDEV.P(Demographics!AC$2:AC$152),4)</f>
        <v>-2.8452000000000002</v>
      </c>
      <c r="AD26" s="2">
        <f>ROUND((Demographics!AD26-AVERAGE(Demographics!AD$2:AD$152))/_xlfn.STDEV.P(Demographics!AD$2:AD$152),4)</f>
        <v>-0.6452</v>
      </c>
      <c r="AE26" s="2">
        <f>ROUND((Demographics!AE26-AVERAGE(Demographics!AE$2:AE$152))/_xlfn.STDEV.P(Demographics!AE$2:AE$152),4)</f>
        <v>-2.4056000000000002</v>
      </c>
      <c r="AF26" s="2">
        <f>ROUND((Demographics!AF26-AVERAGE(Demographics!AF$2:AF$152))/_xlfn.STDEV.P(Demographics!AF$2:AF$152),4)</f>
        <v>-0.94640000000000002</v>
      </c>
      <c r="AG26" s="2">
        <f>ROUND((Demographics!AG26-AVERAGE(Demographics!AG$2:AG$152))/_xlfn.STDEV.P(Demographics!AG$2:AG$152),4)</f>
        <v>-1.3322000000000001</v>
      </c>
      <c r="AH26" s="2">
        <f>ROUND((Demographics!AH26-AVERAGE(Demographics!AH$2:AH$152))/_xlfn.STDEV.P(Demographics!AH$2:AH$152),4)</f>
        <v>0.15890000000000001</v>
      </c>
      <c r="AI26" s="2">
        <f>ROUND((Demographics!AI26-AVERAGE(Demographics!AI$2:AI$152))/_xlfn.STDEV.P(Demographics!AI$2:AI$152),4)</f>
        <v>-0.11269999999999999</v>
      </c>
      <c r="AJ26" s="2">
        <f>ROUND((Demographics!AJ26-AVERAGE(Demographics!AJ$2:AJ$152))/_xlfn.STDEV.P(Demographics!AJ$2:AJ$152),4)</f>
        <v>-5.3100000000000001E-2</v>
      </c>
      <c r="AK26" s="2">
        <f>ROUND((Demographics!AK26-AVERAGE(Demographics!AK$2:AK$152))/_xlfn.STDEV.P(Demographics!AK$2:AK$152),4)</f>
        <v>0.46679999999999999</v>
      </c>
      <c r="AL26" s="2">
        <f>ROUND((Demographics!AL26-AVERAGE(Demographics!AL$2:AL$152))/_xlfn.STDEV.P(Demographics!AL$2:AL$152),4)</f>
        <v>1.7735000000000001</v>
      </c>
      <c r="AM26" s="2">
        <f>ROUND((Demographics!AM26-AVERAGE(Demographics!AM$2:AM$152))/_xlfn.STDEV.P(Demographics!AM$2:AM$152),4)</f>
        <v>-1.0506</v>
      </c>
      <c r="AN26" s="2">
        <f>ROUND((Demographics!AN26-AVERAGE(Demographics!AN$2:AN$152))/_xlfn.STDEV.P(Demographics!AN$2:AN$152),4)</f>
        <v>-0.1242</v>
      </c>
      <c r="AO26" s="2">
        <f>ROUND((Demographics!AO26-AVERAGE(Demographics!AO$2:AO$152))/_xlfn.STDEV.P(Demographics!AO$2:AO$152),4)</f>
        <v>1.1893</v>
      </c>
      <c r="AP26" s="2">
        <f>ROUND((Demographics!AP26-AVERAGE(Demographics!AP$2:AP$152))/_xlfn.STDEV.P(Demographics!AP$2:AP$152),4)</f>
        <v>1.0401</v>
      </c>
      <c r="AQ26" s="2">
        <f>ROUND((Demographics!AQ26-AVERAGE(Demographics!AQ$2:AQ$152))/_xlfn.STDEV.P(Demographics!AQ$2:AQ$152),4)</f>
        <v>-0.85009999999999997</v>
      </c>
      <c r="AR26" s="2">
        <f>ROUND((Demographics!AR26-AVERAGE(Demographics!AR$2:AR$152))/_xlfn.STDEV.P(Demographics!AR$2:AR$152),4)</f>
        <v>1.464</v>
      </c>
    </row>
    <row r="27" spans="1:44" x14ac:dyDescent="0.55000000000000004">
      <c r="A27" s="2" t="s">
        <v>26</v>
      </c>
      <c r="B27" s="2">
        <f>ROUND((Demographics!B27-AVERAGE(Demographics!B$2:B$152))/_xlfn.STDEV.P(Demographics!B$2:B$152),4)</f>
        <v>0.1552</v>
      </c>
      <c r="C27" s="2">
        <f>ROUND((Demographics!C27-AVERAGE(Demographics!C$2:C$152))/_xlfn.STDEV.P(Demographics!C$2:C$152),4)</f>
        <v>-0.61170000000000002</v>
      </c>
      <c r="D27" s="2">
        <f>ROUND((Demographics!D27-AVERAGE(Demographics!D$2:D$152))/_xlfn.STDEV.P(Demographics!D$2:D$152),4)</f>
        <v>-0.62919999999999998</v>
      </c>
      <c r="E27" s="2">
        <f>ROUND((Demographics!E27-AVERAGE(Demographics!E$2:E$152))/_xlfn.STDEV.P(Demographics!E$2:E$152),4)</f>
        <v>-0.87439999999999996</v>
      </c>
      <c r="F27" s="2">
        <f>ROUND((Demographics!F27-AVERAGE(Demographics!F$2:F$152))/_xlfn.STDEV.P(Demographics!F$2:F$152),4)</f>
        <v>0.1691</v>
      </c>
      <c r="G27" s="2">
        <f>ROUND((Demographics!G27-AVERAGE(Demographics!G$2:G$152))/_xlfn.STDEV.P(Demographics!G$2:G$152),4)</f>
        <v>0.37890000000000001</v>
      </c>
      <c r="H27" s="2">
        <f>ROUND((Demographics!H27-AVERAGE(Demographics!H$2:H$152))/_xlfn.STDEV.P(Demographics!H$2:H$152),4)</f>
        <v>0.85519999999999996</v>
      </c>
      <c r="I27" s="2">
        <f>ROUND((Demographics!I27-AVERAGE(Demographics!I$2:I$152))/_xlfn.STDEV.P(Demographics!I$2:I$152),4)</f>
        <v>0.80379999999999996</v>
      </c>
      <c r="J27" s="2">
        <f>ROUND((Demographics!J27-AVERAGE(Demographics!J$2:J$152))/_xlfn.STDEV.P(Demographics!J$2:J$152),4)</f>
        <v>-0.43590000000000001</v>
      </c>
      <c r="K27" s="2">
        <f>ROUND((Demographics!K27-AVERAGE(Demographics!K$2:K$152))/_xlfn.STDEV.P(Demographics!K$2:K$152),4)</f>
        <v>-0.54579999999999995</v>
      </c>
      <c r="L27" s="2">
        <f>ROUND((Demographics!L27-AVERAGE(Demographics!L$2:L$152))/_xlfn.STDEV.P(Demographics!L$2:L$152),4)</f>
        <v>0.61370000000000002</v>
      </c>
      <c r="M27" s="2">
        <f>ROUND((Demographics!M27-AVERAGE(Demographics!M$2:M$152))/_xlfn.STDEV.P(Demographics!M$2:M$152),4)</f>
        <v>1.1568000000000001</v>
      </c>
      <c r="N27" s="2">
        <f>ROUND((Demographics!N27-AVERAGE(Demographics!N$2:N$152))/_xlfn.STDEV.P(Demographics!N$2:N$152),4)</f>
        <v>-0.99350000000000005</v>
      </c>
      <c r="O27" s="2">
        <f>ROUND((Demographics!O27-AVERAGE(Demographics!O$2:O$152))/_xlfn.STDEV.P(Demographics!O$2:O$152),4)</f>
        <v>-0.96230000000000004</v>
      </c>
      <c r="P27" s="2">
        <f>ROUND((Demographics!P27-AVERAGE(Demographics!P$2:P$152))/_xlfn.STDEV.P(Demographics!P$2:P$152),4)</f>
        <v>-0.19189999999999999</v>
      </c>
      <c r="Q27" s="2">
        <f>ROUND((Demographics!Q27-AVERAGE(Demographics!Q$2:Q$152))/_xlfn.STDEV.P(Demographics!Q$2:Q$152),4)</f>
        <v>0.35470000000000002</v>
      </c>
      <c r="R27" s="2">
        <f>ROUND((Demographics!R27-AVERAGE(Demographics!R$2:R$152))/_xlfn.STDEV.P(Demographics!R$2:R$152),4)</f>
        <v>-9.6500000000000002E-2</v>
      </c>
      <c r="S27" s="2">
        <f>ROUND((Demographics!S27-AVERAGE(Demographics!S$2:S$152))/_xlfn.STDEV.P(Demographics!S$2:S$152),4)</f>
        <v>1.1840999999999999</v>
      </c>
      <c r="T27" s="2">
        <f>ROUND((Demographics!T27-AVERAGE(Demographics!T$2:T$152))/_xlfn.STDEV.P(Demographics!T$2:T$152),4)</f>
        <v>-0.90059999999999996</v>
      </c>
      <c r="U27" s="2">
        <f>ROUND((Demographics!U27-AVERAGE(Demographics!U$2:U$152))/_xlfn.STDEV.P(Demographics!U$2:U$152),4)</f>
        <v>-0.80859999999999999</v>
      </c>
      <c r="V27" s="2">
        <f>ROUND((Demographics!V27-AVERAGE(Demographics!V$2:V$152))/_xlfn.STDEV.P(Demographics!V$2:V$152),4)</f>
        <v>-0.95289999999999997</v>
      </c>
      <c r="W27" s="2">
        <f>ROUND((Demographics!W27-AVERAGE(Demographics!W$2:W$152))/_xlfn.STDEV.P(Demographics!W$2:W$152),4)</f>
        <v>1.0727</v>
      </c>
      <c r="X27" s="2">
        <f>ROUND((Demographics!X27-AVERAGE(Demographics!X$2:X$152))/_xlfn.STDEV.P(Demographics!X$2:X$152),4)</f>
        <v>-0.80079999999999996</v>
      </c>
      <c r="Y27" s="2">
        <f>ROUND((Demographics!Y27-AVERAGE(Demographics!Y$2:Y$152))/_xlfn.STDEV.P(Demographics!Y$2:Y$152),4)</f>
        <v>0.33710000000000001</v>
      </c>
      <c r="Z27" s="2">
        <f>ROUND((Demographics!Z27-AVERAGE(Demographics!Z$2:Z$152))/_xlfn.STDEV.P(Demographics!Z$2:Z$152),4)</f>
        <v>1.3846000000000001</v>
      </c>
      <c r="AA27" s="2">
        <f>ROUND((Demographics!AA27-AVERAGE(Demographics!AA$2:AA$152))/_xlfn.STDEV.P(Demographics!AA$2:AA$152),4)</f>
        <v>-0.97230000000000005</v>
      </c>
      <c r="AB27" s="2">
        <f>ROUND((Demographics!AB27-AVERAGE(Demographics!AB$2:AB$152))/_xlfn.STDEV.P(Demographics!AB$2:AB$152),4)</f>
        <v>-1.0182</v>
      </c>
      <c r="AC27" s="2">
        <f>ROUND((Demographics!AC27-AVERAGE(Demographics!AC$2:AC$152))/_xlfn.STDEV.P(Demographics!AC$2:AC$152),4)</f>
        <v>0.22309999999999999</v>
      </c>
      <c r="AD27" s="2">
        <f>ROUND((Demographics!AD27-AVERAGE(Demographics!AD$2:AD$152))/_xlfn.STDEV.P(Demographics!AD$2:AD$152),4)</f>
        <v>2.5499999999999998E-2</v>
      </c>
      <c r="AE27" s="2">
        <f>ROUND((Demographics!AE27-AVERAGE(Demographics!AE$2:AE$152))/_xlfn.STDEV.P(Demographics!AE$2:AE$152),4)</f>
        <v>1.9321999999999999</v>
      </c>
      <c r="AF27" s="2">
        <f>ROUND((Demographics!AF27-AVERAGE(Demographics!AF$2:AF$152))/_xlfn.STDEV.P(Demographics!AF$2:AF$152),4)</f>
        <v>-1.0093000000000001</v>
      </c>
      <c r="AG27" s="2">
        <f>ROUND((Demographics!AG27-AVERAGE(Demographics!AG$2:AG$152))/_xlfn.STDEV.P(Demographics!AG$2:AG$152),4)</f>
        <v>0.77900000000000003</v>
      </c>
      <c r="AH27" s="2">
        <f>ROUND((Demographics!AH27-AVERAGE(Demographics!AH$2:AH$152))/_xlfn.STDEV.P(Demographics!AH$2:AH$152),4)</f>
        <v>-0.5111</v>
      </c>
      <c r="AI27" s="2">
        <f>ROUND((Demographics!AI27-AVERAGE(Demographics!AI$2:AI$152))/_xlfn.STDEV.P(Demographics!AI$2:AI$152),4)</f>
        <v>-0.50070000000000003</v>
      </c>
      <c r="AJ27" s="2">
        <f>ROUND((Demographics!AJ27-AVERAGE(Demographics!AJ$2:AJ$152))/_xlfn.STDEV.P(Demographics!AJ$2:AJ$152),4)</f>
        <v>-0.2334</v>
      </c>
      <c r="AK27" s="2">
        <f>ROUND((Demographics!AK27-AVERAGE(Demographics!AK$2:AK$152))/_xlfn.STDEV.P(Demographics!AK$2:AK$152),4)</f>
        <v>-0.44519999999999998</v>
      </c>
      <c r="AL27" s="2">
        <f>ROUND((Demographics!AL27-AVERAGE(Demographics!AL$2:AL$152))/_xlfn.STDEV.P(Demographics!AL$2:AL$152),4)</f>
        <v>0.56140000000000001</v>
      </c>
      <c r="AM27" s="2">
        <f>ROUND((Demographics!AM27-AVERAGE(Demographics!AM$2:AM$152))/_xlfn.STDEV.P(Demographics!AM$2:AM$152),4)</f>
        <v>1.1544000000000001</v>
      </c>
      <c r="AN27" s="2">
        <f>ROUND((Demographics!AN27-AVERAGE(Demographics!AN$2:AN$152))/_xlfn.STDEV.P(Demographics!AN$2:AN$152),4)</f>
        <v>-7.5899999999999995E-2</v>
      </c>
      <c r="AO27" s="2">
        <f>ROUND((Demographics!AO27-AVERAGE(Demographics!AO$2:AO$152))/_xlfn.STDEV.P(Demographics!AO$2:AO$152),4)</f>
        <v>-0.73109999999999997</v>
      </c>
      <c r="AP27" s="2">
        <f>ROUND((Demographics!AP27-AVERAGE(Demographics!AP$2:AP$152))/_xlfn.STDEV.P(Demographics!AP$2:AP$152),4)</f>
        <v>-0.97030000000000005</v>
      </c>
      <c r="AQ27" s="2">
        <f>ROUND((Demographics!AQ27-AVERAGE(Demographics!AQ$2:AQ$152))/_xlfn.STDEV.P(Demographics!AQ$2:AQ$152),4)</f>
        <v>1.4024000000000001</v>
      </c>
      <c r="AR27" s="2">
        <f>ROUND((Demographics!AR27-AVERAGE(Demographics!AR$2:AR$152))/_xlfn.STDEV.P(Demographics!AR$2:AR$152),4)</f>
        <v>-0.25340000000000001</v>
      </c>
    </row>
    <row r="28" spans="1:44" x14ac:dyDescent="0.55000000000000004">
      <c r="A28" s="2" t="s">
        <v>27</v>
      </c>
      <c r="B28" s="2">
        <f>ROUND((Demographics!B28-AVERAGE(Demographics!B$2:B$152))/_xlfn.STDEV.P(Demographics!B$2:B$152),4)</f>
        <v>0.75219999999999998</v>
      </c>
      <c r="C28" s="2">
        <f>ROUND((Demographics!C28-AVERAGE(Demographics!C$2:C$152))/_xlfn.STDEV.P(Demographics!C$2:C$152),4)</f>
        <v>-0.32150000000000001</v>
      </c>
      <c r="D28" s="2">
        <f>ROUND((Demographics!D28-AVERAGE(Demographics!D$2:D$152))/_xlfn.STDEV.P(Demographics!D$2:D$152),4)</f>
        <v>-0.1704</v>
      </c>
      <c r="E28" s="2">
        <f>ROUND((Demographics!E28-AVERAGE(Demographics!E$2:E$152))/_xlfn.STDEV.P(Demographics!E$2:E$152),4)</f>
        <v>-0.24979999999999999</v>
      </c>
      <c r="F28" s="2">
        <f>ROUND((Demographics!F28-AVERAGE(Demographics!F$2:F$152))/_xlfn.STDEV.P(Demographics!F$2:F$152),4)</f>
        <v>0.58860000000000001</v>
      </c>
      <c r="G28" s="2">
        <f>ROUND((Demographics!G28-AVERAGE(Demographics!G$2:G$152))/_xlfn.STDEV.P(Demographics!G$2:G$152),4)</f>
        <v>0.28720000000000001</v>
      </c>
      <c r="H28" s="2">
        <f>ROUND((Demographics!H28-AVERAGE(Demographics!H$2:H$152))/_xlfn.STDEV.P(Demographics!H$2:H$152),4)</f>
        <v>-0.4078</v>
      </c>
      <c r="I28" s="2">
        <f>ROUND((Demographics!I28-AVERAGE(Demographics!I$2:I$152))/_xlfn.STDEV.P(Demographics!I$2:I$152),4)</f>
        <v>0.92300000000000004</v>
      </c>
      <c r="J28" s="2">
        <f>ROUND((Demographics!J28-AVERAGE(Demographics!J$2:J$152))/_xlfn.STDEV.P(Demographics!J$2:J$152),4)</f>
        <v>-8.9099999999999999E-2</v>
      </c>
      <c r="K28" s="2">
        <f>ROUND((Demographics!K28-AVERAGE(Demographics!K$2:K$152))/_xlfn.STDEV.P(Demographics!K$2:K$152),4)</f>
        <v>-0.14149999999999999</v>
      </c>
      <c r="L28" s="2">
        <f>ROUND((Demographics!L28-AVERAGE(Demographics!L$2:L$152))/_xlfn.STDEV.P(Demographics!L$2:L$152),4)</f>
        <v>0.76190000000000002</v>
      </c>
      <c r="M28" s="2">
        <f>ROUND((Demographics!M28-AVERAGE(Demographics!M$2:M$152))/_xlfn.STDEV.P(Demographics!M$2:M$152),4)</f>
        <v>0.4577</v>
      </c>
      <c r="N28" s="2">
        <f>ROUND((Demographics!N28-AVERAGE(Demographics!N$2:N$152))/_xlfn.STDEV.P(Demographics!N$2:N$152),4)</f>
        <v>-0.97560000000000002</v>
      </c>
      <c r="O28" s="2">
        <f>ROUND((Demographics!O28-AVERAGE(Demographics!O$2:O$152))/_xlfn.STDEV.P(Demographics!O$2:O$152),4)</f>
        <v>-0.95509999999999995</v>
      </c>
      <c r="P28" s="2">
        <f>ROUND((Demographics!P28-AVERAGE(Demographics!P$2:P$152))/_xlfn.STDEV.P(Demographics!P$2:P$152),4)</f>
        <v>0.60599999999999998</v>
      </c>
      <c r="Q28" s="2">
        <f>ROUND((Demographics!Q28-AVERAGE(Demographics!Q$2:Q$152))/_xlfn.STDEV.P(Demographics!Q$2:Q$152),4)</f>
        <v>-0.69540000000000002</v>
      </c>
      <c r="R28" s="2">
        <f>ROUND((Demographics!R28-AVERAGE(Demographics!R$2:R$152))/_xlfn.STDEV.P(Demographics!R$2:R$152),4)</f>
        <v>1.46E-2</v>
      </c>
      <c r="S28" s="2">
        <f>ROUND((Demographics!S28-AVERAGE(Demographics!S$2:S$152))/_xlfn.STDEV.P(Demographics!S$2:S$152),4)</f>
        <v>2.5133000000000001</v>
      </c>
      <c r="T28" s="2">
        <f>ROUND((Demographics!T28-AVERAGE(Demographics!T$2:T$152))/_xlfn.STDEV.P(Demographics!T$2:T$152),4)</f>
        <v>-1.0524</v>
      </c>
      <c r="U28" s="2">
        <f>ROUND((Demographics!U28-AVERAGE(Demographics!U$2:U$152))/_xlfn.STDEV.P(Demographics!U$2:U$152),4)</f>
        <v>-0.98070000000000002</v>
      </c>
      <c r="V28" s="2">
        <f>ROUND((Demographics!V28-AVERAGE(Demographics!V$2:V$152))/_xlfn.STDEV.P(Demographics!V$2:V$152),4)</f>
        <v>-0.64429999999999998</v>
      </c>
      <c r="W28" s="2">
        <f>ROUND((Demographics!W28-AVERAGE(Demographics!W$2:W$152))/_xlfn.STDEV.P(Demographics!W$2:W$152),4)</f>
        <v>-0.63900000000000001</v>
      </c>
      <c r="X28" s="2">
        <f>ROUND((Demographics!X28-AVERAGE(Demographics!X$2:X$152))/_xlfn.STDEV.P(Demographics!X$2:X$152),4)</f>
        <v>-0.82909999999999995</v>
      </c>
      <c r="Y28" s="2">
        <f>ROUND((Demographics!Y28-AVERAGE(Demographics!Y$2:Y$152))/_xlfn.STDEV.P(Demographics!Y$2:Y$152),4)</f>
        <v>0.53169999999999995</v>
      </c>
      <c r="Z28" s="2">
        <f>ROUND((Demographics!Z28-AVERAGE(Demographics!Z$2:Z$152))/_xlfn.STDEV.P(Demographics!Z$2:Z$152),4)</f>
        <v>1.929</v>
      </c>
      <c r="AA28" s="2">
        <f>ROUND((Demographics!AA28-AVERAGE(Demographics!AA$2:AA$152))/_xlfn.STDEV.P(Demographics!AA$2:AA$152),4)</f>
        <v>-0.75270000000000004</v>
      </c>
      <c r="AB28" s="2">
        <f>ROUND((Demographics!AB28-AVERAGE(Demographics!AB$2:AB$152))/_xlfn.STDEV.P(Demographics!AB$2:AB$152),4)</f>
        <v>-0.89500000000000002</v>
      </c>
      <c r="AC28" s="2">
        <f>ROUND((Demographics!AC28-AVERAGE(Demographics!AC$2:AC$152))/_xlfn.STDEV.P(Demographics!AC$2:AC$152),4)</f>
        <v>-0.66510000000000002</v>
      </c>
      <c r="AD28" s="2">
        <f>ROUND((Demographics!AD28-AVERAGE(Demographics!AD$2:AD$152))/_xlfn.STDEV.P(Demographics!AD$2:AD$152),4)</f>
        <v>-0.51629999999999998</v>
      </c>
      <c r="AE28" s="2">
        <f>ROUND((Demographics!AE28-AVERAGE(Demographics!AE$2:AE$152))/_xlfn.STDEV.P(Demographics!AE$2:AE$152),4)</f>
        <v>1.4642999999999999</v>
      </c>
      <c r="AF28" s="2">
        <f>ROUND((Demographics!AF28-AVERAGE(Demographics!AF$2:AF$152))/_xlfn.STDEV.P(Demographics!AF$2:AF$152),4)</f>
        <v>0.90280000000000005</v>
      </c>
      <c r="AG28" s="2">
        <f>ROUND((Demographics!AG28-AVERAGE(Demographics!AG$2:AG$152))/_xlfn.STDEV.P(Demographics!AG$2:AG$152),4)</f>
        <v>1.0519000000000001</v>
      </c>
      <c r="AH28" s="2">
        <f>ROUND((Demographics!AH28-AVERAGE(Demographics!AH$2:AH$152))/_xlfn.STDEV.P(Demographics!AH$2:AH$152),4)</f>
        <v>-0.65500000000000003</v>
      </c>
      <c r="AI28" s="2">
        <f>ROUND((Demographics!AI28-AVERAGE(Demographics!AI$2:AI$152))/_xlfn.STDEV.P(Demographics!AI$2:AI$152),4)</f>
        <v>-0.50560000000000005</v>
      </c>
      <c r="AJ28" s="2">
        <f>ROUND((Demographics!AJ28-AVERAGE(Demographics!AJ$2:AJ$152))/_xlfn.STDEV.P(Demographics!AJ$2:AJ$152),4)</f>
        <v>-0.24729999999999999</v>
      </c>
      <c r="AK28" s="2">
        <f>ROUND((Demographics!AK28-AVERAGE(Demographics!AK$2:AK$152))/_xlfn.STDEV.P(Demographics!AK$2:AK$152),4)</f>
        <v>-6.5699999999999995E-2</v>
      </c>
      <c r="AL28" s="2">
        <f>ROUND((Demographics!AL28-AVERAGE(Demographics!AL$2:AL$152))/_xlfn.STDEV.P(Demographics!AL$2:AL$152),4)</f>
        <v>-1.0311999999999999</v>
      </c>
      <c r="AM28" s="2">
        <f>ROUND((Demographics!AM28-AVERAGE(Demographics!AM$2:AM$152))/_xlfn.STDEV.P(Demographics!AM$2:AM$152),4)</f>
        <v>-0.33710000000000001</v>
      </c>
      <c r="AN28" s="2">
        <f>ROUND((Demographics!AN28-AVERAGE(Demographics!AN$2:AN$152))/_xlfn.STDEV.P(Demographics!AN$2:AN$152),4)</f>
        <v>-0.30649999999999999</v>
      </c>
      <c r="AO28" s="2">
        <f>ROUND((Demographics!AO28-AVERAGE(Demographics!AO$2:AO$152))/_xlfn.STDEV.P(Demographics!AO$2:AO$152),4)</f>
        <v>-0.34329999999999999</v>
      </c>
      <c r="AP28" s="2">
        <f>ROUND((Demographics!AP28-AVERAGE(Demographics!AP$2:AP$152))/_xlfn.STDEV.P(Demographics!AP$2:AP$152),4)</f>
        <v>0.45450000000000002</v>
      </c>
      <c r="AQ28" s="2">
        <f>ROUND((Demographics!AQ28-AVERAGE(Demographics!AQ$2:AQ$152))/_xlfn.STDEV.P(Demographics!AQ$2:AQ$152),4)</f>
        <v>0.48799999999999999</v>
      </c>
      <c r="AR28" s="2">
        <f>ROUND((Demographics!AR28-AVERAGE(Demographics!AR$2:AR$152))/_xlfn.STDEV.P(Demographics!AR$2:AR$152),4)</f>
        <v>-0.16869999999999999</v>
      </c>
    </row>
    <row r="29" spans="1:44" x14ac:dyDescent="0.55000000000000004">
      <c r="A29" s="2" t="s">
        <v>28</v>
      </c>
      <c r="B29" s="2">
        <f>ROUND((Demographics!B29-AVERAGE(Demographics!B$2:B$152))/_xlfn.STDEV.P(Demographics!B$2:B$152),4)</f>
        <v>0.21809999999999999</v>
      </c>
      <c r="C29" s="2">
        <f>ROUND((Demographics!C29-AVERAGE(Demographics!C$2:C$152))/_xlfn.STDEV.P(Demographics!C$2:C$152),4)</f>
        <v>-0.37269999999999998</v>
      </c>
      <c r="D29" s="2">
        <f>ROUND((Demographics!D29-AVERAGE(Demographics!D$2:D$152))/_xlfn.STDEV.P(Demographics!D$2:D$152),4)</f>
        <v>-0.54659999999999997</v>
      </c>
      <c r="E29" s="2">
        <f>ROUND((Demographics!E29-AVERAGE(Demographics!E$2:E$152))/_xlfn.STDEV.P(Demographics!E$2:E$152),4)</f>
        <v>-9.3600000000000003E-2</v>
      </c>
      <c r="F29" s="2">
        <f>ROUND((Demographics!F29-AVERAGE(Demographics!F$2:F$152))/_xlfn.STDEV.P(Demographics!F$2:F$152),4)</f>
        <v>1.2492000000000001</v>
      </c>
      <c r="G29" s="2">
        <f>ROUND((Demographics!G29-AVERAGE(Demographics!G$2:G$152))/_xlfn.STDEV.P(Demographics!G$2:G$152),4)</f>
        <v>0.72399999999999998</v>
      </c>
      <c r="H29" s="2">
        <f>ROUND((Demographics!H29-AVERAGE(Demographics!H$2:H$152))/_xlfn.STDEV.P(Demographics!H$2:H$152),4)</f>
        <v>-7.4200000000000002E-2</v>
      </c>
      <c r="I29" s="2">
        <f>ROUND((Demographics!I29-AVERAGE(Demographics!I$2:I$152))/_xlfn.STDEV.P(Demographics!I$2:I$152),4)</f>
        <v>0.78500000000000003</v>
      </c>
      <c r="J29" s="2">
        <f>ROUND((Demographics!J29-AVERAGE(Demographics!J$2:J$152))/_xlfn.STDEV.P(Demographics!J$2:J$152),4)</f>
        <v>-0.18920000000000001</v>
      </c>
      <c r="K29" s="2">
        <f>ROUND((Demographics!K29-AVERAGE(Demographics!K$2:K$152))/_xlfn.STDEV.P(Demographics!K$2:K$152),4)</f>
        <v>0.49259999999999998</v>
      </c>
      <c r="L29" s="2">
        <f>ROUND((Demographics!L29-AVERAGE(Demographics!L$2:L$152))/_xlfn.STDEV.P(Demographics!L$2:L$152),4)</f>
        <v>-8.2500000000000004E-2</v>
      </c>
      <c r="M29" s="2">
        <f>ROUND((Demographics!M29-AVERAGE(Demographics!M$2:M$152))/_xlfn.STDEV.P(Demographics!M$2:M$152),4)</f>
        <v>1.2667999999999999</v>
      </c>
      <c r="N29" s="2">
        <f>ROUND((Demographics!N29-AVERAGE(Demographics!N$2:N$152))/_xlfn.STDEV.P(Demographics!N$2:N$152),4)</f>
        <v>-0.436</v>
      </c>
      <c r="O29" s="2">
        <f>ROUND((Demographics!O29-AVERAGE(Demographics!O$2:O$152))/_xlfn.STDEV.P(Demographics!O$2:O$152),4)</f>
        <v>-0.36009999999999998</v>
      </c>
      <c r="P29" s="2">
        <f>ROUND((Demographics!P29-AVERAGE(Demographics!P$2:P$152))/_xlfn.STDEV.P(Demographics!P$2:P$152),4)</f>
        <v>-0.46910000000000002</v>
      </c>
      <c r="Q29" s="2">
        <f>ROUND((Demographics!Q29-AVERAGE(Demographics!Q$2:Q$152))/_xlfn.STDEV.P(Demographics!Q$2:Q$152),4)</f>
        <v>0.81279999999999997</v>
      </c>
      <c r="R29" s="2">
        <f>ROUND((Demographics!R29-AVERAGE(Demographics!R$2:R$152))/_xlfn.STDEV.P(Demographics!R$2:R$152),4)</f>
        <v>-0.1173</v>
      </c>
      <c r="S29" s="2">
        <f>ROUND((Demographics!S29-AVERAGE(Demographics!S$2:S$152))/_xlfn.STDEV.P(Demographics!S$2:S$152),4)</f>
        <v>-0.33150000000000002</v>
      </c>
      <c r="T29" s="2">
        <f>ROUND((Demographics!T29-AVERAGE(Demographics!T$2:T$152))/_xlfn.STDEV.P(Demographics!T$2:T$152),4)</f>
        <v>-0.56930000000000003</v>
      </c>
      <c r="U29" s="2">
        <f>ROUND((Demographics!U29-AVERAGE(Demographics!U$2:U$152))/_xlfn.STDEV.P(Demographics!U$2:U$152),4)</f>
        <v>-0.20849999999999999</v>
      </c>
      <c r="V29" s="2">
        <f>ROUND((Demographics!V29-AVERAGE(Demographics!V$2:V$152))/_xlfn.STDEV.P(Demographics!V$2:V$152),4)</f>
        <v>-0.1933</v>
      </c>
      <c r="W29" s="2">
        <f>ROUND((Demographics!W29-AVERAGE(Demographics!W$2:W$152))/_xlfn.STDEV.P(Demographics!W$2:W$152),4)</f>
        <v>1.9350000000000001</v>
      </c>
      <c r="X29" s="2">
        <f>ROUND((Demographics!X29-AVERAGE(Demographics!X$2:X$152))/_xlfn.STDEV.P(Demographics!X$2:X$152),4)</f>
        <v>2.0400000000000001E-2</v>
      </c>
      <c r="Y29" s="2">
        <f>ROUND((Demographics!Y29-AVERAGE(Demographics!Y$2:Y$152))/_xlfn.STDEV.P(Demographics!Y$2:Y$152),4)</f>
        <v>-8.1900000000000001E-2</v>
      </c>
      <c r="Z29" s="2">
        <f>ROUND((Demographics!Z29-AVERAGE(Demographics!Z$2:Z$152))/_xlfn.STDEV.P(Demographics!Z$2:Z$152),4)</f>
        <v>-0.29060000000000002</v>
      </c>
      <c r="AA29" s="2">
        <f>ROUND((Demographics!AA29-AVERAGE(Demographics!AA$2:AA$152))/_xlfn.STDEV.P(Demographics!AA$2:AA$152),4)</f>
        <v>3.9199999999999999E-2</v>
      </c>
      <c r="AB29" s="2">
        <f>ROUND((Demographics!AB29-AVERAGE(Demographics!AB$2:AB$152))/_xlfn.STDEV.P(Demographics!AB$2:AB$152),4)</f>
        <v>-0.4662</v>
      </c>
      <c r="AC29" s="2">
        <f>ROUND((Demographics!AC29-AVERAGE(Demographics!AC$2:AC$152))/_xlfn.STDEV.P(Demographics!AC$2:AC$152),4)</f>
        <v>-0.1537</v>
      </c>
      <c r="AD29" s="2">
        <f>ROUND((Demographics!AD29-AVERAGE(Demographics!AD$2:AD$152))/_xlfn.STDEV.P(Demographics!AD$2:AD$152),4)</f>
        <v>0.1351</v>
      </c>
      <c r="AE29" s="2">
        <f>ROUND((Demographics!AE29-AVERAGE(Demographics!AE$2:AE$152))/_xlfn.STDEV.P(Demographics!AE$2:AE$152),4)</f>
        <v>1.6136999999999999</v>
      </c>
      <c r="AF29" s="2">
        <f>ROUND((Demographics!AF29-AVERAGE(Demographics!AF$2:AF$152))/_xlfn.STDEV.P(Demographics!AF$2:AF$152),4)</f>
        <v>-1.0205</v>
      </c>
      <c r="AG29" s="2">
        <f>ROUND((Demographics!AG29-AVERAGE(Demographics!AG$2:AG$152))/_xlfn.STDEV.P(Demographics!AG$2:AG$152),4)</f>
        <v>-0.29010000000000002</v>
      </c>
      <c r="AH29" s="2">
        <f>ROUND((Demographics!AH29-AVERAGE(Demographics!AH$2:AH$152))/_xlfn.STDEV.P(Demographics!AH$2:AH$152),4)</f>
        <v>-0.55220000000000002</v>
      </c>
      <c r="AI29" s="2">
        <f>ROUND((Demographics!AI29-AVERAGE(Demographics!AI$2:AI$152))/_xlfn.STDEV.P(Demographics!AI$2:AI$152),4)</f>
        <v>-0.54710000000000003</v>
      </c>
      <c r="AJ29" s="2">
        <f>ROUND((Demographics!AJ29-AVERAGE(Demographics!AJ$2:AJ$152))/_xlfn.STDEV.P(Demographics!AJ$2:AJ$152),4)</f>
        <v>-0.18490000000000001</v>
      </c>
      <c r="AK29" s="2">
        <f>ROUND((Demographics!AK29-AVERAGE(Demographics!AK$2:AK$152))/_xlfn.STDEV.P(Demographics!AK$2:AK$152),4)</f>
        <v>-0.74450000000000005</v>
      </c>
      <c r="AL29" s="2">
        <f>ROUND((Demographics!AL29-AVERAGE(Demographics!AL$2:AL$152))/_xlfn.STDEV.P(Demographics!AL$2:AL$152),4)</f>
        <v>1.7991999999999999</v>
      </c>
      <c r="AM29" s="2">
        <f>ROUND((Demographics!AM29-AVERAGE(Demographics!AM$2:AM$152))/_xlfn.STDEV.P(Demographics!AM$2:AM$152),4)</f>
        <v>1.7870999999999999</v>
      </c>
      <c r="AN29" s="2">
        <f>ROUND((Demographics!AN29-AVERAGE(Demographics!AN$2:AN$152))/_xlfn.STDEV.P(Demographics!AN$2:AN$152),4)</f>
        <v>0.45710000000000001</v>
      </c>
      <c r="AO29" s="2">
        <f>ROUND((Demographics!AO29-AVERAGE(Demographics!AO$2:AO$152))/_xlfn.STDEV.P(Demographics!AO$2:AO$152),4)</f>
        <v>-1.0192000000000001</v>
      </c>
      <c r="AP29" s="2">
        <f>ROUND((Demographics!AP29-AVERAGE(Demographics!AP$2:AP$152))/_xlfn.STDEV.P(Demographics!AP$2:AP$152),4)</f>
        <v>-1.7981</v>
      </c>
      <c r="AQ29" s="2">
        <f>ROUND((Demographics!AQ29-AVERAGE(Demographics!AQ$2:AQ$152))/_xlfn.STDEV.P(Demographics!AQ$2:AQ$152),4)</f>
        <v>-1.4077</v>
      </c>
      <c r="AR29" s="2">
        <f>ROUND((Demographics!AR29-AVERAGE(Demographics!AR$2:AR$152))/_xlfn.STDEV.P(Demographics!AR$2:AR$152),4)</f>
        <v>1.5E-3</v>
      </c>
    </row>
    <row r="30" spans="1:44" x14ac:dyDescent="0.55000000000000004">
      <c r="A30" s="2" t="s">
        <v>29</v>
      </c>
      <c r="B30" s="2">
        <f>ROUND((Demographics!B30-AVERAGE(Demographics!B$2:B$152))/_xlfn.STDEV.P(Demographics!B$2:B$152),4)</f>
        <v>1.6948000000000001</v>
      </c>
      <c r="C30" s="2">
        <f>ROUND((Demographics!C30-AVERAGE(Demographics!C$2:C$152))/_xlfn.STDEV.P(Demographics!C$2:C$152),4)</f>
        <v>0.41810000000000003</v>
      </c>
      <c r="D30" s="2">
        <f>ROUND((Demographics!D30-AVERAGE(Demographics!D$2:D$152))/_xlfn.STDEV.P(Demographics!D$2:D$152),4)</f>
        <v>0.26419999999999999</v>
      </c>
      <c r="E30" s="2">
        <f>ROUND((Demographics!E30-AVERAGE(Demographics!E$2:E$152))/_xlfn.STDEV.P(Demographics!E$2:E$152),4)</f>
        <v>0.21240000000000001</v>
      </c>
      <c r="F30" s="2">
        <f>ROUND((Demographics!F30-AVERAGE(Demographics!F$2:F$152))/_xlfn.STDEV.P(Demographics!F$2:F$152),4)</f>
        <v>-0.97389999999999999</v>
      </c>
      <c r="G30" s="2">
        <f>ROUND((Demographics!G30-AVERAGE(Demographics!G$2:G$152))/_xlfn.STDEV.P(Demographics!G$2:G$152),4)</f>
        <v>-0.89370000000000005</v>
      </c>
      <c r="H30" s="2">
        <f>ROUND((Demographics!H30-AVERAGE(Demographics!H$2:H$152))/_xlfn.STDEV.P(Demographics!H$2:H$152),4)</f>
        <v>-1.1941999999999999</v>
      </c>
      <c r="I30" s="2">
        <f>ROUND((Demographics!I30-AVERAGE(Demographics!I$2:I$152))/_xlfn.STDEV.P(Demographics!I$2:I$152),4)</f>
        <v>-1.3378000000000001</v>
      </c>
      <c r="J30" s="2">
        <f>ROUND((Demographics!J30-AVERAGE(Demographics!J$2:J$152))/_xlfn.STDEV.P(Demographics!J$2:J$152),4)</f>
        <v>2.2277999999999998</v>
      </c>
      <c r="K30" s="2">
        <f>ROUND((Demographics!K30-AVERAGE(Demographics!K$2:K$152))/_xlfn.STDEV.P(Demographics!K$2:K$152),4)</f>
        <v>1.2155</v>
      </c>
      <c r="L30" s="2">
        <f>ROUND((Demographics!L30-AVERAGE(Demographics!L$2:L$152))/_xlfn.STDEV.P(Demographics!L$2:L$152),4)</f>
        <v>1.2335</v>
      </c>
      <c r="M30" s="2">
        <f>ROUND((Demographics!M30-AVERAGE(Demographics!M$2:M$152))/_xlfn.STDEV.P(Demographics!M$2:M$152),4)</f>
        <v>-0.62539999999999996</v>
      </c>
      <c r="N30" s="2">
        <f>ROUND((Demographics!N30-AVERAGE(Demographics!N$2:N$152))/_xlfn.STDEV.P(Demographics!N$2:N$152),4)</f>
        <v>-0.2626</v>
      </c>
      <c r="O30" s="2">
        <f>ROUND((Demographics!O30-AVERAGE(Demographics!O$2:O$152))/_xlfn.STDEV.P(Demographics!O$2:O$152),4)</f>
        <v>-0.48049999999999998</v>
      </c>
      <c r="P30" s="2">
        <f>ROUND((Demographics!P30-AVERAGE(Demographics!P$2:P$152))/_xlfn.STDEV.P(Demographics!P$2:P$152),4)</f>
        <v>0.28110000000000002</v>
      </c>
      <c r="Q30" s="2">
        <f>ROUND((Demographics!Q30-AVERAGE(Demographics!Q$2:Q$152))/_xlfn.STDEV.P(Demographics!Q$2:Q$152),4)</f>
        <v>-0.31830000000000003</v>
      </c>
      <c r="R30" s="2">
        <f>ROUND((Demographics!R30-AVERAGE(Demographics!R$2:R$152))/_xlfn.STDEV.P(Demographics!R$2:R$152),4)</f>
        <v>2.41</v>
      </c>
      <c r="S30" s="2">
        <f>ROUND((Demographics!S30-AVERAGE(Demographics!S$2:S$152))/_xlfn.STDEV.P(Demographics!S$2:S$152),4)</f>
        <v>-0.68389999999999995</v>
      </c>
      <c r="T30" s="2">
        <f>ROUND((Demographics!T30-AVERAGE(Demographics!T$2:T$152))/_xlfn.STDEV.P(Demographics!T$2:T$152),4)</f>
        <v>0.67300000000000004</v>
      </c>
      <c r="U30" s="2">
        <f>ROUND((Demographics!U30-AVERAGE(Demographics!U$2:U$152))/_xlfn.STDEV.P(Demographics!U$2:U$152),4)</f>
        <v>-0.52900000000000003</v>
      </c>
      <c r="V30" s="2">
        <f>ROUND((Demographics!V30-AVERAGE(Demographics!V$2:V$152))/_xlfn.STDEV.P(Demographics!V$2:V$152),4)</f>
        <v>-1.3767</v>
      </c>
      <c r="W30" s="2">
        <f>ROUND((Demographics!W30-AVERAGE(Demographics!W$2:W$152))/_xlfn.STDEV.P(Demographics!W$2:W$152),4)</f>
        <v>0.51780000000000004</v>
      </c>
      <c r="X30" s="2">
        <f>ROUND((Demographics!X30-AVERAGE(Demographics!X$2:X$152))/_xlfn.STDEV.P(Demographics!X$2:X$152),4)</f>
        <v>1.2039</v>
      </c>
      <c r="Y30" s="2">
        <f>ROUND((Demographics!Y30-AVERAGE(Demographics!Y$2:Y$152))/_xlfn.STDEV.P(Demographics!Y$2:Y$152),4)</f>
        <v>0.93869999999999998</v>
      </c>
      <c r="Z30" s="2">
        <f>ROUND((Demographics!Z30-AVERAGE(Demographics!Z$2:Z$152))/_xlfn.STDEV.P(Demographics!Z$2:Z$152),4)</f>
        <v>2.7033999999999998</v>
      </c>
      <c r="AA30" s="2">
        <f>ROUND((Demographics!AA30-AVERAGE(Demographics!AA$2:AA$152))/_xlfn.STDEV.P(Demographics!AA$2:AA$152),4)</f>
        <v>-1.8807</v>
      </c>
      <c r="AB30" s="2">
        <f>ROUND((Demographics!AB30-AVERAGE(Demographics!AB$2:AB$152))/_xlfn.STDEV.P(Demographics!AB$2:AB$152),4)</f>
        <v>-0.91549999999999998</v>
      </c>
      <c r="AC30" s="2">
        <f>ROUND((Demographics!AC30-AVERAGE(Demographics!AC$2:AC$152))/_xlfn.STDEV.P(Demographics!AC$2:AC$152),4)</f>
        <v>-0.30620000000000003</v>
      </c>
      <c r="AD30" s="2">
        <f>ROUND((Demographics!AD30-AVERAGE(Demographics!AD$2:AD$152))/_xlfn.STDEV.P(Demographics!AD$2:AD$152),4)</f>
        <v>-0.2712</v>
      </c>
      <c r="AE30" s="2">
        <f>ROUND((Demographics!AE30-AVERAGE(Demographics!AE$2:AE$152))/_xlfn.STDEV.P(Demographics!AE$2:AE$152),4)</f>
        <v>-0.2676</v>
      </c>
      <c r="AF30" s="2">
        <f>ROUND((Demographics!AF30-AVERAGE(Demographics!AF$2:AF$152))/_xlfn.STDEV.P(Demographics!AF$2:AF$152),4)</f>
        <v>1.8172999999999999</v>
      </c>
      <c r="AG30" s="2">
        <f>ROUND((Demographics!AG30-AVERAGE(Demographics!AG$2:AG$152))/_xlfn.STDEV.P(Demographics!AG$2:AG$152),4)</f>
        <v>-0.31140000000000001</v>
      </c>
      <c r="AH30" s="2">
        <f>ROUND((Demographics!AH30-AVERAGE(Demographics!AH$2:AH$152))/_xlfn.STDEV.P(Demographics!AH$2:AH$152),4)</f>
        <v>-0.38369999999999999</v>
      </c>
      <c r="AI30" s="2">
        <f>ROUND((Demographics!AI30-AVERAGE(Demographics!AI$2:AI$152))/_xlfn.STDEV.P(Demographics!AI$2:AI$152),4)</f>
        <v>1.4294</v>
      </c>
      <c r="AJ30" s="2">
        <f>ROUND((Demographics!AJ30-AVERAGE(Demographics!AJ$2:AJ$152))/_xlfn.STDEV.P(Demographics!AJ$2:AJ$152),4)</f>
        <v>-0.2404</v>
      </c>
      <c r="AK30" s="2">
        <f>ROUND((Demographics!AK30-AVERAGE(Demographics!AK$2:AK$152))/_xlfn.STDEV.P(Demographics!AK$2:AK$152),4)</f>
        <v>1.6991000000000001</v>
      </c>
      <c r="AL30" s="2">
        <f>ROUND((Demographics!AL30-AVERAGE(Demographics!AL$2:AL$152))/_xlfn.STDEV.P(Demographics!AL$2:AL$152),4)</f>
        <v>-2.1974999999999998</v>
      </c>
      <c r="AM30" s="2">
        <f>ROUND((Demographics!AM30-AVERAGE(Demographics!AM$2:AM$152))/_xlfn.STDEV.P(Demographics!AM$2:AM$152),4)</f>
        <v>0.34539999999999998</v>
      </c>
      <c r="AN30" s="2">
        <f>ROUND((Demographics!AN30-AVERAGE(Demographics!AN$2:AN$152))/_xlfn.STDEV.P(Demographics!AN$2:AN$152),4)</f>
        <v>-1.4598</v>
      </c>
      <c r="AO30" s="2">
        <f>ROUND((Demographics!AO30-AVERAGE(Demographics!AO$2:AO$152))/_xlfn.STDEV.P(Demographics!AO$2:AO$152),4)</f>
        <v>2.6554000000000002</v>
      </c>
      <c r="AP30" s="2">
        <f>ROUND((Demographics!AP30-AVERAGE(Demographics!AP$2:AP$152))/_xlfn.STDEV.P(Demographics!AP$2:AP$152),4)</f>
        <v>0.75649999999999995</v>
      </c>
      <c r="AQ30" s="2">
        <f>ROUND((Demographics!AQ30-AVERAGE(Demographics!AQ$2:AQ$152))/_xlfn.STDEV.P(Demographics!AQ$2:AQ$152),4)</f>
        <v>1.1404000000000001</v>
      </c>
      <c r="AR30" s="2">
        <f>ROUND((Demographics!AR30-AVERAGE(Demographics!AR$2:AR$152))/_xlfn.STDEV.P(Demographics!AR$2:AR$152),4)</f>
        <v>-0.1028</v>
      </c>
    </row>
    <row r="31" spans="1:44" x14ac:dyDescent="0.55000000000000004">
      <c r="A31" s="2" t="s">
        <v>30</v>
      </c>
      <c r="B31" s="2">
        <f>ROUND((Demographics!B31-AVERAGE(Demographics!B$2:B$152))/_xlfn.STDEV.P(Demographics!B$2:B$152),4)</f>
        <v>-0.63029999999999997</v>
      </c>
      <c r="C31" s="2">
        <f>ROUND((Demographics!C31-AVERAGE(Demographics!C$2:C$152))/_xlfn.STDEV.P(Demographics!C$2:C$152),4)</f>
        <v>1.6640999999999999</v>
      </c>
      <c r="D31" s="2">
        <f>ROUND((Demographics!D31-AVERAGE(Demographics!D$2:D$152))/_xlfn.STDEV.P(Demographics!D$2:D$152),4)</f>
        <v>-0.1072</v>
      </c>
      <c r="E31" s="2">
        <f>ROUND((Demographics!E31-AVERAGE(Demographics!E$2:E$152))/_xlfn.STDEV.P(Demographics!E$2:E$152),4)</f>
        <v>-0.69950000000000001</v>
      </c>
      <c r="F31" s="2">
        <f>ROUND((Demographics!F31-AVERAGE(Demographics!F$2:F$152))/_xlfn.STDEV.P(Demographics!F$2:F$152),4)</f>
        <v>-0.35520000000000002</v>
      </c>
      <c r="G31" s="2">
        <f>ROUND((Demographics!G31-AVERAGE(Demographics!G$2:G$152))/_xlfn.STDEV.P(Demographics!G$2:G$152),4)</f>
        <v>-0.71040000000000003</v>
      </c>
      <c r="H31" s="2">
        <f>ROUND((Demographics!H31-AVERAGE(Demographics!H$2:H$152))/_xlfn.STDEV.P(Demographics!H$2:H$152),4)</f>
        <v>0.56920000000000004</v>
      </c>
      <c r="I31" s="2">
        <f>ROUND((Demographics!I31-AVERAGE(Demographics!I$2:I$152))/_xlfn.STDEV.P(Demographics!I$2:I$152),4)</f>
        <v>-1.5564</v>
      </c>
      <c r="J31" s="2">
        <f>ROUND((Demographics!J31-AVERAGE(Demographics!J$2:J$152))/_xlfn.STDEV.P(Demographics!J$2:J$152),4)</f>
        <v>-0.76849999999999996</v>
      </c>
      <c r="K31" s="2">
        <f>ROUND((Demographics!K31-AVERAGE(Demographics!K$2:K$152))/_xlfn.STDEV.P(Demographics!K$2:K$152),4)</f>
        <v>0.66720000000000002</v>
      </c>
      <c r="L31" s="2">
        <f>ROUND((Demographics!L31-AVERAGE(Demographics!L$2:L$152))/_xlfn.STDEV.P(Demographics!L$2:L$152),4)</f>
        <v>-0.54139999999999999</v>
      </c>
      <c r="M31" s="2">
        <f>ROUND((Demographics!M31-AVERAGE(Demographics!M$2:M$152))/_xlfn.STDEV.P(Demographics!M$2:M$152),4)</f>
        <v>-1.5483</v>
      </c>
      <c r="N31" s="2">
        <f>ROUND((Demographics!N31-AVERAGE(Demographics!N$2:N$152))/_xlfn.STDEV.P(Demographics!N$2:N$152),4)</f>
        <v>1.2439</v>
      </c>
      <c r="O31" s="2">
        <f>ROUND((Demographics!O31-AVERAGE(Demographics!O$2:O$152))/_xlfn.STDEV.P(Demographics!O$2:O$152),4)</f>
        <v>1.4129</v>
      </c>
      <c r="P31" s="2">
        <f>ROUND((Demographics!P31-AVERAGE(Demographics!P$2:P$152))/_xlfn.STDEV.P(Demographics!P$2:P$152),4)</f>
        <v>-0.62909999999999999</v>
      </c>
      <c r="Q31" s="2">
        <f>ROUND((Demographics!Q31-AVERAGE(Demographics!Q$2:Q$152))/_xlfn.STDEV.P(Demographics!Q$2:Q$152),4)</f>
        <v>0.65269999999999995</v>
      </c>
      <c r="R31" s="2">
        <f>ROUND((Demographics!R31-AVERAGE(Demographics!R$2:R$152))/_xlfn.STDEV.P(Demographics!R$2:R$152),4)</f>
        <v>0.20549999999999999</v>
      </c>
      <c r="S31" s="2">
        <f>ROUND((Demographics!S31-AVERAGE(Demographics!S$2:S$152))/_xlfn.STDEV.P(Demographics!S$2:S$152),4)</f>
        <v>-0.74539999999999995</v>
      </c>
      <c r="T31" s="2">
        <f>ROUND((Demographics!T31-AVERAGE(Demographics!T$2:T$152))/_xlfn.STDEV.P(Demographics!T$2:T$152),4)</f>
        <v>0.88009999999999999</v>
      </c>
      <c r="U31" s="2">
        <f>ROUND((Demographics!U31-AVERAGE(Demographics!U$2:U$152))/_xlfn.STDEV.P(Demographics!U$2:U$152),4)</f>
        <v>1.1831</v>
      </c>
      <c r="V31" s="2">
        <f>ROUND((Demographics!V31-AVERAGE(Demographics!V$2:V$152))/_xlfn.STDEV.P(Demographics!V$2:V$152),4)</f>
        <v>0.54930000000000001</v>
      </c>
      <c r="W31" s="2">
        <f>ROUND((Demographics!W31-AVERAGE(Demographics!W$2:W$152))/_xlfn.STDEV.P(Demographics!W$2:W$152),4)</f>
        <v>-0.91769999999999996</v>
      </c>
      <c r="X31" s="2">
        <f>ROUND((Demographics!X31-AVERAGE(Demographics!X$2:X$152))/_xlfn.STDEV.P(Demographics!X$2:X$152),4)</f>
        <v>0.22420000000000001</v>
      </c>
      <c r="Y31" s="2">
        <f>ROUND((Demographics!Y31-AVERAGE(Demographics!Y$2:Y$152))/_xlfn.STDEV.P(Demographics!Y$2:Y$152),4)</f>
        <v>-1.0156000000000001</v>
      </c>
      <c r="Z31" s="2">
        <f>ROUND((Demographics!Z31-AVERAGE(Demographics!Z$2:Z$152))/_xlfn.STDEV.P(Demographics!Z$2:Z$152),4)</f>
        <v>-1.1979</v>
      </c>
      <c r="AA31" s="2">
        <f>ROUND((Demographics!AA31-AVERAGE(Demographics!AA$2:AA$152))/_xlfn.STDEV.P(Demographics!AA$2:AA$152),4)</f>
        <v>0.54159999999999997</v>
      </c>
      <c r="AB31" s="2">
        <f>ROUND((Demographics!AB31-AVERAGE(Demographics!AB$2:AB$152))/_xlfn.STDEV.P(Demographics!AB$2:AB$152),4)</f>
        <v>1.2927</v>
      </c>
      <c r="AC31" s="2">
        <f>ROUND((Demographics!AC31-AVERAGE(Demographics!AC$2:AC$152))/_xlfn.STDEV.P(Demographics!AC$2:AC$152),4)</f>
        <v>0.72550000000000003</v>
      </c>
      <c r="AD31" s="2">
        <f>ROUND((Demographics!AD31-AVERAGE(Demographics!AD$2:AD$152))/_xlfn.STDEV.P(Demographics!AD$2:AD$152),4)</f>
        <v>-1.0322</v>
      </c>
      <c r="AE31" s="2">
        <f>ROUND((Demographics!AE31-AVERAGE(Demographics!AE$2:AE$152))/_xlfn.STDEV.P(Demographics!AE$2:AE$152),4)</f>
        <v>-1.3041</v>
      </c>
      <c r="AF31" s="2">
        <f>ROUND((Demographics!AF31-AVERAGE(Demographics!AF$2:AF$152))/_xlfn.STDEV.P(Demographics!AF$2:AF$152),4)</f>
        <v>-1.0992</v>
      </c>
      <c r="AG31" s="2">
        <f>ROUND((Demographics!AG31-AVERAGE(Demographics!AG$2:AG$152))/_xlfn.STDEV.P(Demographics!AG$2:AG$152),4)</f>
        <v>-0.64690000000000003</v>
      </c>
      <c r="AH31" s="2">
        <f>ROUND((Demographics!AH31-AVERAGE(Demographics!AH$2:AH$152))/_xlfn.STDEV.P(Demographics!AH$2:AH$152),4)</f>
        <v>1.9510000000000001</v>
      </c>
      <c r="AI31" s="2">
        <f>ROUND((Demographics!AI31-AVERAGE(Demographics!AI$2:AI$152))/_xlfn.STDEV.P(Demographics!AI$2:AI$152),4)</f>
        <v>-0.1542</v>
      </c>
      <c r="AJ31" s="2">
        <f>ROUND((Demographics!AJ31-AVERAGE(Demographics!AJ$2:AJ$152))/_xlfn.STDEV.P(Demographics!AJ$2:AJ$152),4)</f>
        <v>-7.3899999999999993E-2</v>
      </c>
      <c r="AK31" s="2">
        <f>ROUND((Demographics!AK31-AVERAGE(Demographics!AK$2:AK$152))/_xlfn.STDEV.P(Demographics!AK$2:AK$152),4)</f>
        <v>0.46679999999999999</v>
      </c>
      <c r="AL31" s="2">
        <f>ROUND((Demographics!AL31-AVERAGE(Demographics!AL$2:AL$152))/_xlfn.STDEV.P(Demographics!AL$2:AL$152),4)</f>
        <v>0.58579999999999999</v>
      </c>
      <c r="AM31" s="2">
        <f>ROUND((Demographics!AM31-AVERAGE(Demographics!AM$2:AM$152))/_xlfn.STDEV.P(Demographics!AM$2:AM$152),4)</f>
        <v>-0.94020000000000004</v>
      </c>
      <c r="AN31" s="2">
        <f>ROUND((Demographics!AN31-AVERAGE(Demographics!AN$2:AN$152))/_xlfn.STDEV.P(Demographics!AN$2:AN$152),4)</f>
        <v>1.333</v>
      </c>
      <c r="AO31" s="2">
        <f>ROUND((Demographics!AO31-AVERAGE(Demographics!AO$2:AO$152))/_xlfn.STDEV.P(Demographics!AO$2:AO$152),4)</f>
        <v>-0.57599999999999996</v>
      </c>
      <c r="AP31" s="2">
        <f>ROUND((Demographics!AP31-AVERAGE(Demographics!AP$2:AP$152))/_xlfn.STDEV.P(Demographics!AP$2:AP$152),4)</f>
        <v>-0.16539999999999999</v>
      </c>
      <c r="AQ31" s="2">
        <f>ROUND((Demographics!AQ31-AVERAGE(Demographics!AQ$2:AQ$152))/_xlfn.STDEV.P(Demographics!AQ$2:AQ$152),4)</f>
        <v>0.67200000000000004</v>
      </c>
      <c r="AR31" s="2">
        <f>ROUND((Demographics!AR31-AVERAGE(Demographics!AR$2:AR$152))/_xlfn.STDEV.P(Demographics!AR$2:AR$152),4)</f>
        <v>-3.5700000000000003E-2</v>
      </c>
    </row>
    <row r="32" spans="1:44" x14ac:dyDescent="0.55000000000000004">
      <c r="A32" s="2" t="s">
        <v>31</v>
      </c>
      <c r="B32" s="2">
        <f>ROUND((Demographics!B32-AVERAGE(Demographics!B$2:B$152))/_xlfn.STDEV.P(Demographics!B$2:B$152),4)</f>
        <v>-0.69310000000000005</v>
      </c>
      <c r="C32" s="2">
        <f>ROUND((Demographics!C32-AVERAGE(Demographics!C$2:C$152))/_xlfn.STDEV.P(Demographics!C$2:C$152),4)</f>
        <v>0.4864</v>
      </c>
      <c r="D32" s="2">
        <f>ROUND((Demographics!D32-AVERAGE(Demographics!D$2:D$152))/_xlfn.STDEV.P(Demographics!D$2:D$152),4)</f>
        <v>-1.4999999999999999E-2</v>
      </c>
      <c r="E32" s="2">
        <f>ROUND((Demographics!E32-AVERAGE(Demographics!E$2:E$152))/_xlfn.STDEV.P(Demographics!E$2:E$152),4)</f>
        <v>-0.61829999999999996</v>
      </c>
      <c r="F32" s="2">
        <f>ROUND((Demographics!F32-AVERAGE(Demographics!F$2:F$152))/_xlfn.STDEV.P(Demographics!F$2:F$152),4)</f>
        <v>-0.10349999999999999</v>
      </c>
      <c r="G32" s="2">
        <f>ROUND((Demographics!G32-AVERAGE(Demographics!G$2:G$152))/_xlfn.STDEV.P(Demographics!G$2:G$152),4)</f>
        <v>0.5353</v>
      </c>
      <c r="H32" s="2">
        <f>ROUND((Demographics!H32-AVERAGE(Demographics!H$2:H$152))/_xlfn.STDEV.P(Demographics!H$2:H$152),4)</f>
        <v>0.3548</v>
      </c>
      <c r="I32" s="2">
        <f>ROUND((Demographics!I32-AVERAGE(Demographics!I$2:I$152))/_xlfn.STDEV.P(Demographics!I$2:I$152),4)</f>
        <v>0.48180000000000001</v>
      </c>
      <c r="J32" s="2">
        <f>ROUND((Demographics!J32-AVERAGE(Demographics!J$2:J$152))/_xlfn.STDEV.P(Demographics!J$2:J$152),4)</f>
        <v>1.03</v>
      </c>
      <c r="K32" s="2">
        <f>ROUND((Demographics!K32-AVERAGE(Demographics!K$2:K$152))/_xlfn.STDEV.P(Demographics!K$2:K$152),4)</f>
        <v>-0.89039999999999997</v>
      </c>
      <c r="L32" s="2">
        <f>ROUND((Demographics!L32-AVERAGE(Demographics!L$2:L$152))/_xlfn.STDEV.P(Demographics!L$2:L$152),4)</f>
        <v>-0.1208</v>
      </c>
      <c r="M32" s="2">
        <f>ROUND((Demographics!M32-AVERAGE(Demographics!M$2:M$152))/_xlfn.STDEV.P(Demographics!M$2:M$152),4)</f>
        <v>-0.68510000000000004</v>
      </c>
      <c r="N32" s="2">
        <f>ROUND((Demographics!N32-AVERAGE(Demographics!N$2:N$152))/_xlfn.STDEV.P(Demographics!N$2:N$152),4)</f>
        <v>0.33069999999999999</v>
      </c>
      <c r="O32" s="2">
        <f>ROUND((Demographics!O32-AVERAGE(Demographics!O$2:O$152))/_xlfn.STDEV.P(Demographics!O$2:O$152),4)</f>
        <v>0.67330000000000001</v>
      </c>
      <c r="P32" s="2">
        <f>ROUND((Demographics!P32-AVERAGE(Demographics!P$2:P$152))/_xlfn.STDEV.P(Demographics!P$2:P$152),4)</f>
        <v>3.9800000000000002E-2</v>
      </c>
      <c r="Q32" s="2">
        <f>ROUND((Demographics!Q32-AVERAGE(Demographics!Q$2:Q$152))/_xlfn.STDEV.P(Demographics!Q$2:Q$152),4)</f>
        <v>-0.57779999999999998</v>
      </c>
      <c r="R32" s="2">
        <f>ROUND((Demographics!R32-AVERAGE(Demographics!R$2:R$152))/_xlfn.STDEV.P(Demographics!R$2:R$152),4)</f>
        <v>-0.84289999999999998</v>
      </c>
      <c r="S32" s="2">
        <f>ROUND((Demographics!S32-AVERAGE(Demographics!S$2:S$152))/_xlfn.STDEV.P(Demographics!S$2:S$152),4)</f>
        <v>-0.36320000000000002</v>
      </c>
      <c r="T32" s="2">
        <f>ROUND((Demographics!T32-AVERAGE(Demographics!T$2:T$152))/_xlfn.STDEV.P(Demographics!T$2:T$152),4)</f>
        <v>-0.44969999999999999</v>
      </c>
      <c r="U32" s="2">
        <f>ROUND((Demographics!U32-AVERAGE(Demographics!U$2:U$152))/_xlfn.STDEV.P(Demographics!U$2:U$152),4)</f>
        <v>8.1799999999999998E-2</v>
      </c>
      <c r="V32" s="2">
        <f>ROUND((Demographics!V32-AVERAGE(Demographics!V$2:V$152))/_xlfn.STDEV.P(Demographics!V$2:V$152),4)</f>
        <v>2.0480999999999998</v>
      </c>
      <c r="W32" s="2">
        <f>ROUND((Demographics!W32-AVERAGE(Demographics!W$2:W$152))/_xlfn.STDEV.P(Demographics!W$2:W$152),4)</f>
        <v>-1.2434000000000001</v>
      </c>
      <c r="X32" s="2">
        <f>ROUND((Demographics!X32-AVERAGE(Demographics!X$2:X$152))/_xlfn.STDEV.P(Demographics!X$2:X$152),4)</f>
        <v>0.29220000000000002</v>
      </c>
      <c r="Y32" s="2">
        <f>ROUND((Demographics!Y32-AVERAGE(Demographics!Y$2:Y$152))/_xlfn.STDEV.P(Demographics!Y$2:Y$152),4)</f>
        <v>-0.37809999999999999</v>
      </c>
      <c r="Z32" s="2">
        <f>ROUND((Demographics!Z32-AVERAGE(Demographics!Z$2:Z$152))/_xlfn.STDEV.P(Demographics!Z$2:Z$152),4)</f>
        <v>-0.77349999999999997</v>
      </c>
      <c r="AA32" s="2">
        <f>ROUND((Demographics!AA32-AVERAGE(Demographics!AA$2:AA$152))/_xlfn.STDEV.P(Demographics!AA$2:AA$152),4)</f>
        <v>-0.52649999999999997</v>
      </c>
      <c r="AB32" s="2">
        <f>ROUND((Demographics!AB32-AVERAGE(Demographics!AB$2:AB$152))/_xlfn.STDEV.P(Demographics!AB$2:AB$152),4)</f>
        <v>0.62380000000000002</v>
      </c>
      <c r="AC32" s="2">
        <f>ROUND((Demographics!AC32-AVERAGE(Demographics!AC$2:AC$152))/_xlfn.STDEV.P(Demographics!AC$2:AC$152),4)</f>
        <v>-6.4000000000000001E-2</v>
      </c>
      <c r="AD32" s="2">
        <f>ROUND((Demographics!AD32-AVERAGE(Demographics!AD$2:AD$152))/_xlfn.STDEV.P(Demographics!AD$2:AD$152),4)</f>
        <v>1.0768</v>
      </c>
      <c r="AE32" s="2">
        <f>ROUND((Demographics!AE32-AVERAGE(Demographics!AE$2:AE$152))/_xlfn.STDEV.P(Demographics!AE$2:AE$152),4)</f>
        <v>-0.61529999999999996</v>
      </c>
      <c r="AF32" s="2">
        <f>ROUND((Demographics!AF32-AVERAGE(Demographics!AF$2:AF$152))/_xlfn.STDEV.P(Demographics!AF$2:AF$152),4)</f>
        <v>-1.3508</v>
      </c>
      <c r="AG32" s="2">
        <f>ROUND((Demographics!AG32-AVERAGE(Demographics!AG$2:AG$152))/_xlfn.STDEV.P(Demographics!AG$2:AG$152),4)</f>
        <v>-0.43940000000000001</v>
      </c>
      <c r="AH32" s="2">
        <f>ROUND((Demographics!AH32-AVERAGE(Demographics!AH$2:AH$152))/_xlfn.STDEV.P(Demographics!AH$2:AH$152),4)</f>
        <v>-0.41249999999999998</v>
      </c>
      <c r="AI32" s="2">
        <f>ROUND((Demographics!AI32-AVERAGE(Demographics!AI$2:AI$152))/_xlfn.STDEV.P(Demographics!AI$2:AI$152),4)</f>
        <v>-0.30059999999999998</v>
      </c>
      <c r="AJ32" s="2">
        <f>ROUND((Demographics!AJ32-AVERAGE(Demographics!AJ$2:AJ$152))/_xlfn.STDEV.P(Demographics!AJ$2:AJ$152),4)</f>
        <v>-0.21260000000000001</v>
      </c>
      <c r="AK32" s="2">
        <f>ROUND((Demographics!AK32-AVERAGE(Demographics!AK$2:AK$152))/_xlfn.STDEV.P(Demographics!AK$2:AK$152),4)</f>
        <v>-2.75E-2</v>
      </c>
      <c r="AL32" s="2">
        <f>ROUND((Demographics!AL32-AVERAGE(Demographics!AL$2:AL$152))/_xlfn.STDEV.P(Demographics!AL$2:AL$152),4)</f>
        <v>1.6776</v>
      </c>
      <c r="AM32" s="2">
        <f>ROUND((Demographics!AM32-AVERAGE(Demographics!AM$2:AM$152))/_xlfn.STDEV.P(Demographics!AM$2:AM$152),4)</f>
        <v>-0.54579999999999995</v>
      </c>
      <c r="AN32" s="2">
        <f>ROUND((Demographics!AN32-AVERAGE(Demographics!AN$2:AN$152))/_xlfn.STDEV.P(Demographics!AN$2:AN$152),4)</f>
        <v>0.17349999999999999</v>
      </c>
      <c r="AO32" s="2">
        <f>ROUND((Demographics!AO32-AVERAGE(Demographics!AO$2:AO$152))/_xlfn.STDEV.P(Demographics!AO$2:AO$152),4)</f>
        <v>0.46179999999999999</v>
      </c>
      <c r="AP32" s="2">
        <f>ROUND((Demographics!AP32-AVERAGE(Demographics!AP$2:AP$152))/_xlfn.STDEV.P(Demographics!AP$2:AP$152),4)</f>
        <v>0.37530000000000002</v>
      </c>
      <c r="AQ32" s="2">
        <f>ROUND((Demographics!AQ32-AVERAGE(Demographics!AQ$2:AQ$152))/_xlfn.STDEV.P(Demographics!AQ$2:AQ$152),4)</f>
        <v>7.5399999999999995E-2</v>
      </c>
      <c r="AR32" s="2">
        <f>ROUND((Demographics!AR32-AVERAGE(Demographics!AR$2:AR$152))/_xlfn.STDEV.P(Demographics!AR$2:AR$152),4)</f>
        <v>-0.78280000000000005</v>
      </c>
    </row>
    <row r="33" spans="1:44" x14ac:dyDescent="0.55000000000000004">
      <c r="A33" s="2" t="s">
        <v>32</v>
      </c>
      <c r="B33" s="2">
        <f>ROUND((Demographics!B33-AVERAGE(Demographics!B$2:B$152))/_xlfn.STDEV.P(Demographics!B$2:B$152),4)</f>
        <v>-0.4103</v>
      </c>
      <c r="C33" s="2">
        <f>ROUND((Demographics!C33-AVERAGE(Demographics!C$2:C$152))/_xlfn.STDEV.P(Demographics!C$2:C$152),4)</f>
        <v>-0.63439999999999996</v>
      </c>
      <c r="D33" s="2">
        <f>ROUND((Demographics!D33-AVERAGE(Demographics!D$2:D$152))/_xlfn.STDEV.P(Demographics!D$2:D$152),4)</f>
        <v>-0.4204</v>
      </c>
      <c r="E33" s="2">
        <f>ROUND((Demographics!E33-AVERAGE(Demographics!E$2:E$152))/_xlfn.STDEV.P(Demographics!E$2:E$152),4)</f>
        <v>0.13750000000000001</v>
      </c>
      <c r="F33" s="2">
        <f>ROUND((Demographics!F33-AVERAGE(Demographics!F$2:F$152))/_xlfn.STDEV.P(Demographics!F$2:F$152),4)</f>
        <v>0.50470000000000004</v>
      </c>
      <c r="G33" s="2">
        <f>ROUND((Demographics!G33-AVERAGE(Demographics!G$2:G$152))/_xlfn.STDEV.P(Demographics!G$2:G$152),4)</f>
        <v>0.20100000000000001</v>
      </c>
      <c r="H33" s="2">
        <f>ROUND((Demographics!H33-AVERAGE(Demographics!H$2:H$152))/_xlfn.STDEV.P(Demographics!H$2:H$152),4)</f>
        <v>0.73599999999999999</v>
      </c>
      <c r="I33" s="2">
        <f>ROUND((Demographics!I33-AVERAGE(Demographics!I$2:I$152))/_xlfn.STDEV.P(Demographics!I$2:I$152),4)</f>
        <v>-5.1299999999999998E-2</v>
      </c>
      <c r="J33" s="2">
        <f>ROUND((Demographics!J33-AVERAGE(Demographics!J$2:J$152))/_xlfn.STDEV.P(Demographics!J$2:J$152),4)</f>
        <v>-0.43240000000000001</v>
      </c>
      <c r="K33" s="2">
        <f>ROUND((Demographics!K33-AVERAGE(Demographics!K$2:K$152))/_xlfn.STDEV.P(Demographics!K$2:K$152),4)</f>
        <v>0.55840000000000001</v>
      </c>
      <c r="L33" s="2">
        <f>ROUND((Demographics!L33-AVERAGE(Demographics!L$2:L$152))/_xlfn.STDEV.P(Demographics!L$2:L$152),4)</f>
        <v>-0.61309999999999998</v>
      </c>
      <c r="M33" s="2">
        <f>ROUND((Demographics!M33-AVERAGE(Demographics!M$2:M$152))/_xlfn.STDEV.P(Demographics!M$2:M$152),4)</f>
        <v>0.64039999999999997</v>
      </c>
      <c r="N33" s="2">
        <f>ROUND((Demographics!N33-AVERAGE(Demographics!N$2:N$152))/_xlfn.STDEV.P(Demographics!N$2:N$152),4)</f>
        <v>0.28289999999999998</v>
      </c>
      <c r="O33" s="2">
        <f>ROUND((Demographics!O33-AVERAGE(Demographics!O$2:O$152))/_xlfn.STDEV.P(Demographics!O$2:O$152),4)</f>
        <v>-7.0999999999999994E-2</v>
      </c>
      <c r="P33" s="2">
        <f>ROUND((Demographics!P33-AVERAGE(Demographics!P$2:P$152))/_xlfn.STDEV.P(Demographics!P$2:P$152),4)</f>
        <v>-0.43319999999999997</v>
      </c>
      <c r="Q33" s="2">
        <f>ROUND((Demographics!Q33-AVERAGE(Demographics!Q$2:Q$152))/_xlfn.STDEV.P(Demographics!Q$2:Q$152),4)</f>
        <v>0.34250000000000003</v>
      </c>
      <c r="R33" s="2">
        <f>ROUND((Demographics!R33-AVERAGE(Demographics!R$2:R$152))/_xlfn.STDEV.P(Demographics!R$2:R$152),4)</f>
        <v>1.0075000000000001</v>
      </c>
      <c r="S33" s="2">
        <f>ROUND((Demographics!S33-AVERAGE(Demographics!S$2:S$152))/_xlfn.STDEV.P(Demographics!S$2:S$152),4)</f>
        <v>-0.75290000000000001</v>
      </c>
      <c r="T33" s="2">
        <f>ROUND((Demographics!T33-AVERAGE(Demographics!T$2:T$152))/_xlfn.STDEV.P(Demographics!T$2:T$152),4)</f>
        <v>0.93069999999999997</v>
      </c>
      <c r="U33" s="2">
        <f>ROUND((Demographics!U33-AVERAGE(Demographics!U$2:U$152))/_xlfn.STDEV.P(Demographics!U$2:U$152),4)</f>
        <v>0.41089999999999999</v>
      </c>
      <c r="V33" s="2">
        <f>ROUND((Demographics!V33-AVERAGE(Demographics!V$2:V$152))/_xlfn.STDEV.P(Demographics!V$2:V$152),4)</f>
        <v>-0.53920000000000001</v>
      </c>
      <c r="W33" s="2">
        <f>ROUND((Demographics!W33-AVERAGE(Demographics!W$2:W$152))/_xlfn.STDEV.P(Demographics!W$2:W$152),4)</f>
        <v>9.0499999999999997E-2</v>
      </c>
      <c r="X33" s="2">
        <f>ROUND((Demographics!X33-AVERAGE(Demographics!X$2:X$152))/_xlfn.STDEV.P(Demographics!X$2:X$152),4)</f>
        <v>1.6909000000000001</v>
      </c>
      <c r="Y33" s="2">
        <f>ROUND((Demographics!Y33-AVERAGE(Demographics!Y$2:Y$152))/_xlfn.STDEV.P(Demographics!Y$2:Y$152),4)</f>
        <v>-1.3418000000000001</v>
      </c>
      <c r="Z33" s="2">
        <f>ROUND((Demographics!Z33-AVERAGE(Demographics!Z$2:Z$152))/_xlfn.STDEV.P(Demographics!Z$2:Z$152),4)</f>
        <v>-0.78320000000000001</v>
      </c>
      <c r="AA33" s="2">
        <f>ROUND((Demographics!AA33-AVERAGE(Demographics!AA$2:AA$152))/_xlfn.STDEV.P(Demographics!AA$2:AA$152),4)</f>
        <v>1.0274000000000001</v>
      </c>
      <c r="AB33" s="2">
        <f>ROUND((Demographics!AB33-AVERAGE(Demographics!AB$2:AB$152))/_xlfn.STDEV.P(Demographics!AB$2:AB$152),4)</f>
        <v>0.30669999999999997</v>
      </c>
      <c r="AC33" s="2">
        <f>ROUND((Demographics!AC33-AVERAGE(Demographics!AC$2:AC$152))/_xlfn.STDEV.P(Demographics!AC$2:AC$152),4)</f>
        <v>0.58199999999999996</v>
      </c>
      <c r="AD33" s="2">
        <f>ROUND((Demographics!AD33-AVERAGE(Demographics!AD$2:AD$152))/_xlfn.STDEV.P(Demographics!AD$2:AD$152),4)</f>
        <v>-0.65810000000000002</v>
      </c>
      <c r="AE33" s="2">
        <f>ROUND((Demographics!AE33-AVERAGE(Demographics!AE$2:AE$152))/_xlfn.STDEV.P(Demographics!AE$2:AE$152),4)</f>
        <v>-0.36509999999999998</v>
      </c>
      <c r="AF33" s="2">
        <f>ROUND((Demographics!AF33-AVERAGE(Demographics!AF$2:AF$152))/_xlfn.STDEV.P(Demographics!AF$2:AF$152),4)</f>
        <v>1.3005</v>
      </c>
      <c r="AG33" s="2">
        <f>ROUND((Demographics!AG33-AVERAGE(Demographics!AG$2:AG$152))/_xlfn.STDEV.P(Demographics!AG$2:AG$152),4)</f>
        <v>1.1698999999999999</v>
      </c>
      <c r="AH33" s="2">
        <f>ROUND((Demographics!AH33-AVERAGE(Demographics!AH$2:AH$152))/_xlfn.STDEV.P(Demographics!AH$2:AH$152),4)</f>
        <v>-0.36320000000000002</v>
      </c>
      <c r="AI33" s="2">
        <f>ROUND((Demographics!AI33-AVERAGE(Demographics!AI$2:AI$152))/_xlfn.STDEV.P(Demographics!AI$2:AI$152),4)</f>
        <v>-0.25180000000000002</v>
      </c>
      <c r="AJ33" s="2">
        <f>ROUND((Demographics!AJ33-AVERAGE(Demographics!AJ$2:AJ$152))/_xlfn.STDEV.P(Demographics!AJ$2:AJ$152),4)</f>
        <v>-0.15709999999999999</v>
      </c>
      <c r="AK33" s="2">
        <f>ROUND((Demographics!AK33-AVERAGE(Demographics!AK$2:AK$152))/_xlfn.STDEV.P(Demographics!AK$2:AK$152),4)</f>
        <v>-1.3468</v>
      </c>
      <c r="AL33" s="2">
        <f>ROUND((Demographics!AL33-AVERAGE(Demographics!AL$2:AL$152))/_xlfn.STDEV.P(Demographics!AL$2:AL$152),4)</f>
        <v>-1.1456999999999999</v>
      </c>
      <c r="AM33" s="2">
        <f>ROUND((Demographics!AM33-AVERAGE(Demographics!AM$2:AM$152))/_xlfn.STDEV.P(Demographics!AM$2:AM$152),4)</f>
        <v>-0.216</v>
      </c>
      <c r="AN33" s="2">
        <f>ROUND((Demographics!AN33-AVERAGE(Demographics!AN$2:AN$152))/_xlfn.STDEV.P(Demographics!AN$2:AN$152),4)</f>
        <v>1.2644</v>
      </c>
      <c r="AO33" s="2">
        <f>ROUND((Demographics!AO33-AVERAGE(Demographics!AO$2:AO$152))/_xlfn.STDEV.P(Demographics!AO$2:AO$152),4)</f>
        <v>-0.57230000000000003</v>
      </c>
      <c r="AP33" s="2">
        <f>ROUND((Demographics!AP33-AVERAGE(Demographics!AP$2:AP$152))/_xlfn.STDEV.P(Demographics!AP$2:AP$152),4)</f>
        <v>-0.71419999999999995</v>
      </c>
      <c r="AQ33" s="2">
        <f>ROUND((Demographics!AQ33-AVERAGE(Demographics!AQ$2:AQ$152))/_xlfn.STDEV.P(Demographics!AQ$2:AQ$152),4)</f>
        <v>-1.8203</v>
      </c>
      <c r="AR33" s="2">
        <f>ROUND((Demographics!AR33-AVERAGE(Demographics!AR$2:AR$152))/_xlfn.STDEV.P(Demographics!AR$2:AR$152),4)</f>
        <v>0.99180000000000001</v>
      </c>
    </row>
    <row r="34" spans="1:44" x14ac:dyDescent="0.55000000000000004">
      <c r="A34" s="2" t="s">
        <v>33</v>
      </c>
      <c r="B34" s="2">
        <f>ROUND((Demographics!B34-AVERAGE(Demographics!B$2:B$152))/_xlfn.STDEV.P(Demographics!B$2:B$152),4)</f>
        <v>-1.2901</v>
      </c>
      <c r="C34" s="2">
        <f>ROUND((Demographics!C34-AVERAGE(Demographics!C$2:C$152))/_xlfn.STDEV.P(Demographics!C$2:C$152),4)</f>
        <v>0.60589999999999999</v>
      </c>
      <c r="D34" s="2">
        <f>ROUND((Demographics!D34-AVERAGE(Demographics!D$2:D$152))/_xlfn.STDEV.P(Demographics!D$2:D$152),4)</f>
        <v>1.2474000000000001</v>
      </c>
      <c r="E34" s="2">
        <f>ROUND((Demographics!E34-AVERAGE(Demographics!E$2:E$152))/_xlfn.STDEV.P(Demographics!E$2:E$152),4)</f>
        <v>1.4303999999999999</v>
      </c>
      <c r="F34" s="2">
        <f>ROUND((Demographics!F34-AVERAGE(Demographics!F$2:F$152))/_xlfn.STDEV.P(Demographics!F$2:F$152),4)</f>
        <v>-0.18740000000000001</v>
      </c>
      <c r="G34" s="2">
        <f>ROUND((Demographics!G34-AVERAGE(Demographics!G$2:G$152))/_xlfn.STDEV.P(Demographics!G$2:G$152),4)</f>
        <v>-1.3412999999999999</v>
      </c>
      <c r="H34" s="2">
        <f>ROUND((Demographics!H34-AVERAGE(Demographics!H$2:H$152))/_xlfn.STDEV.P(Demographics!H$2:H$152),4)</f>
        <v>-0.4078</v>
      </c>
      <c r="I34" s="2">
        <f>ROUND((Demographics!I34-AVERAGE(Demographics!I$2:I$152))/_xlfn.STDEV.P(Demographics!I$2:I$152),4)</f>
        <v>-1.0142</v>
      </c>
      <c r="J34" s="2">
        <f>ROUND((Demographics!J34-AVERAGE(Demographics!J$2:J$152))/_xlfn.STDEV.P(Demographics!J$2:J$152),4)</f>
        <v>-0.2893</v>
      </c>
      <c r="K34" s="2">
        <f>ROUND((Demographics!K34-AVERAGE(Demographics!K$2:K$152))/_xlfn.STDEV.P(Demographics!K$2:K$152),4)</f>
        <v>0.10050000000000001</v>
      </c>
      <c r="L34" s="2">
        <f>ROUND((Demographics!L34-AVERAGE(Demographics!L$2:L$152))/_xlfn.STDEV.P(Demographics!L$2:L$152),4)</f>
        <v>-0.49199999999999999</v>
      </c>
      <c r="M34" s="2">
        <f>ROUND((Demographics!M34-AVERAGE(Demographics!M$2:M$152))/_xlfn.STDEV.P(Demographics!M$2:M$152),4)</f>
        <v>-1.5035000000000001</v>
      </c>
      <c r="N34" s="2">
        <f>ROUND((Demographics!N34-AVERAGE(Demographics!N$2:N$152))/_xlfn.STDEV.P(Demographics!N$2:N$152),4)</f>
        <v>0.93300000000000005</v>
      </c>
      <c r="O34" s="2">
        <f>ROUND((Demographics!O34-AVERAGE(Demographics!O$2:O$152))/_xlfn.STDEV.P(Demographics!O$2:O$152),4)</f>
        <v>1.2730999999999999</v>
      </c>
      <c r="P34" s="2">
        <f>ROUND((Demographics!P34-AVERAGE(Demographics!P$2:P$152))/_xlfn.STDEV.P(Demographics!P$2:P$152),4)</f>
        <v>-0.49530000000000002</v>
      </c>
      <c r="Q34" s="2">
        <f>ROUND((Demographics!Q34-AVERAGE(Demographics!Q$2:Q$152))/_xlfn.STDEV.P(Demographics!Q$2:Q$152),4)</f>
        <v>-0.65690000000000004</v>
      </c>
      <c r="R34" s="2">
        <f>ROUND((Demographics!R34-AVERAGE(Demographics!R$2:R$152))/_xlfn.STDEV.P(Demographics!R$2:R$152),4)</f>
        <v>-0.53039999999999998</v>
      </c>
      <c r="S34" s="2">
        <f>ROUND((Demographics!S34-AVERAGE(Demographics!S$2:S$152))/_xlfn.STDEV.P(Demographics!S$2:S$152),4)</f>
        <v>-0.69879999999999998</v>
      </c>
      <c r="T34" s="2">
        <f>ROUND((Demographics!T34-AVERAGE(Demographics!T$2:T$152))/_xlfn.STDEV.P(Demographics!T$2:T$152),4)</f>
        <v>0.39700000000000002</v>
      </c>
      <c r="U34" s="2">
        <f>ROUND((Demographics!U34-AVERAGE(Demographics!U$2:U$152))/_xlfn.STDEV.P(Demographics!U$2:U$152),4)</f>
        <v>0.89700000000000002</v>
      </c>
      <c r="V34" s="2">
        <f>ROUND((Demographics!V34-AVERAGE(Demographics!V$2:V$152))/_xlfn.STDEV.P(Demographics!V$2:V$152),4)</f>
        <v>1.1020000000000001</v>
      </c>
      <c r="W34" s="2">
        <f>ROUND((Demographics!W34-AVERAGE(Demographics!W$2:W$152))/_xlfn.STDEV.P(Demographics!W$2:W$152),4)</f>
        <v>-0.77439999999999998</v>
      </c>
      <c r="X34" s="2">
        <f>ROUND((Demographics!X34-AVERAGE(Demographics!X$2:X$152))/_xlfn.STDEV.P(Demographics!X$2:X$152),4)</f>
        <v>-0.24579999999999999</v>
      </c>
      <c r="Y34" s="2">
        <f>ROUND((Demographics!Y34-AVERAGE(Demographics!Y$2:Y$152))/_xlfn.STDEV.P(Demographics!Y$2:Y$152),4)</f>
        <v>-0.61760000000000004</v>
      </c>
      <c r="Z34" s="2">
        <f>ROUND((Demographics!Z34-AVERAGE(Demographics!Z$2:Z$152))/_xlfn.STDEV.P(Demographics!Z$2:Z$152),4)</f>
        <v>-0.70220000000000005</v>
      </c>
      <c r="AA34" s="2">
        <f>ROUND((Demographics!AA34-AVERAGE(Demographics!AA$2:AA$152))/_xlfn.STDEV.P(Demographics!AA$2:AA$152),4)</f>
        <v>-0.17380000000000001</v>
      </c>
      <c r="AB34" s="2">
        <f>ROUND((Demographics!AB34-AVERAGE(Demographics!AB$2:AB$152))/_xlfn.STDEV.P(Demographics!AB$2:AB$152),4)</f>
        <v>1.1218999999999999</v>
      </c>
      <c r="AC34" s="2">
        <f>ROUND((Demographics!AC34-AVERAGE(Demographics!AC$2:AC$152))/_xlfn.STDEV.P(Demographics!AC$2:AC$152),4)</f>
        <v>-0.35110000000000002</v>
      </c>
      <c r="AD34" s="2">
        <f>ROUND((Demographics!AD34-AVERAGE(Demographics!AD$2:AD$152))/_xlfn.STDEV.P(Demographics!AD$2:AD$152),4)</f>
        <v>-0.37440000000000001</v>
      </c>
      <c r="AE34" s="2">
        <f>ROUND((Demographics!AE34-AVERAGE(Demographics!AE$2:AE$152))/_xlfn.STDEV.P(Demographics!AE$2:AE$152),4)</f>
        <v>-0.8135</v>
      </c>
      <c r="AF34" s="2">
        <f>ROUND((Demographics!AF34-AVERAGE(Demographics!AF$2:AF$152))/_xlfn.STDEV.P(Demographics!AF$2:AF$152),4)</f>
        <v>0.31409999999999999</v>
      </c>
      <c r="AG34" s="2">
        <f>ROUND((Demographics!AG34-AVERAGE(Demographics!AG$2:AG$152))/_xlfn.STDEV.P(Demographics!AG$2:AG$152),4)</f>
        <v>-1.5596000000000001</v>
      </c>
      <c r="AH34" s="2">
        <f>ROUND((Demographics!AH34-AVERAGE(Demographics!AH$2:AH$152))/_xlfn.STDEV.P(Demographics!AH$2:AH$152),4)</f>
        <v>0.23699999999999999</v>
      </c>
      <c r="AI34" s="2">
        <f>ROUND((Demographics!AI34-AVERAGE(Demographics!AI$2:AI$152))/_xlfn.STDEV.P(Demographics!AI$2:AI$152),4)</f>
        <v>0.50700000000000001</v>
      </c>
      <c r="AJ34" s="2">
        <f>ROUND((Demographics!AJ34-AVERAGE(Demographics!AJ$2:AJ$152))/_xlfn.STDEV.P(Demographics!AJ$2:AJ$152),4)</f>
        <v>-0.17100000000000001</v>
      </c>
      <c r="AK34" s="2">
        <f>ROUND((Demographics!AK34-AVERAGE(Demographics!AK$2:AK$152))/_xlfn.STDEV.P(Demographics!AK$2:AK$152),4)</f>
        <v>0.57479999999999998</v>
      </c>
      <c r="AL34" s="2">
        <f>ROUND((Demographics!AL34-AVERAGE(Demographics!AL$2:AL$152))/_xlfn.STDEV.P(Demographics!AL$2:AL$152),4)</f>
        <v>0.78900000000000003</v>
      </c>
      <c r="AM34" s="2">
        <f>ROUND((Demographics!AM34-AVERAGE(Demographics!AM$2:AM$152))/_xlfn.STDEV.P(Demographics!AM$2:AM$152),4)</f>
        <v>-1.0183</v>
      </c>
      <c r="AN34" s="2">
        <f>ROUND((Demographics!AN34-AVERAGE(Demographics!AN$2:AN$152))/_xlfn.STDEV.P(Demographics!AN$2:AN$152),4)</f>
        <v>-4.6300000000000001E-2</v>
      </c>
      <c r="AO34" s="2">
        <f>ROUND((Demographics!AO34-AVERAGE(Demographics!AO$2:AO$152))/_xlfn.STDEV.P(Demographics!AO$2:AO$152),4)</f>
        <v>0.12939999999999999</v>
      </c>
      <c r="AP34" s="2">
        <f>ROUND((Demographics!AP34-AVERAGE(Demographics!AP$2:AP$152))/_xlfn.STDEV.P(Demographics!AP$2:AP$152),4)</f>
        <v>0.87019999999999997</v>
      </c>
      <c r="AQ34" s="2">
        <f>ROUND((Demographics!AQ34-AVERAGE(Demographics!AQ$2:AQ$152))/_xlfn.STDEV.P(Demographics!AQ$2:AQ$152),4)</f>
        <v>0.1145</v>
      </c>
      <c r="AR34" s="2">
        <f>ROUND((Demographics!AR34-AVERAGE(Demographics!AR$2:AR$152))/_xlfn.STDEV.P(Demographics!AR$2:AR$152),4)</f>
        <v>-0.21460000000000001</v>
      </c>
    </row>
    <row r="35" spans="1:44" x14ac:dyDescent="0.55000000000000004">
      <c r="A35" s="2" t="s">
        <v>34</v>
      </c>
      <c r="B35" s="2">
        <f>ROUND((Demographics!B35-AVERAGE(Demographics!B$2:B$152))/_xlfn.STDEV.P(Demographics!B$2:B$152),4)</f>
        <v>0.28089999999999998</v>
      </c>
      <c r="C35" s="2">
        <f>ROUND((Demographics!C35-AVERAGE(Demographics!C$2:C$152))/_xlfn.STDEV.P(Demographics!C$2:C$152),4)</f>
        <v>-0.59460000000000002</v>
      </c>
      <c r="D35" s="2">
        <f>ROUND((Demographics!D35-AVERAGE(Demographics!D$2:D$152))/_xlfn.STDEV.P(Demographics!D$2:D$152),4)</f>
        <v>-0.77239999999999998</v>
      </c>
      <c r="E35" s="2">
        <f>ROUND((Demographics!E35-AVERAGE(Demographics!E$2:E$152))/_xlfn.STDEV.P(Demographics!E$2:E$152),4)</f>
        <v>-0.28100000000000003</v>
      </c>
      <c r="F35" s="2">
        <f>ROUND((Demographics!F35-AVERAGE(Demographics!F$2:F$152))/_xlfn.STDEV.P(Demographics!F$2:F$152),4)</f>
        <v>-0.66979999999999995</v>
      </c>
      <c r="G35" s="2">
        <f>ROUND((Demographics!G35-AVERAGE(Demographics!G$2:G$152))/_xlfn.STDEV.P(Demographics!G$2:G$152),4)</f>
        <v>0.41670000000000001</v>
      </c>
      <c r="H35" s="2">
        <f>ROUND((Demographics!H35-AVERAGE(Demographics!H$2:H$152))/_xlfn.STDEV.P(Demographics!H$2:H$152),4)</f>
        <v>0.85519999999999996</v>
      </c>
      <c r="I35" s="2">
        <f>ROUND((Demographics!I35-AVERAGE(Demographics!I$2:I$152))/_xlfn.STDEV.P(Demographics!I$2:I$152),4)</f>
        <v>0.88270000000000004</v>
      </c>
      <c r="J35" s="2">
        <f>ROUND((Demographics!J35-AVERAGE(Demographics!J$2:J$152))/_xlfn.STDEV.P(Demographics!J$2:J$152),4)</f>
        <v>-1.0688</v>
      </c>
      <c r="K35" s="2">
        <f>ROUND((Demographics!K35-AVERAGE(Demographics!K$2:K$152))/_xlfn.STDEV.P(Demographics!K$2:K$152),4)</f>
        <v>0.13270000000000001</v>
      </c>
      <c r="L35" s="2">
        <f>ROUND((Demographics!L35-AVERAGE(Demographics!L$2:L$152))/_xlfn.STDEV.P(Demographics!L$2:L$152),4)</f>
        <v>-0.5494</v>
      </c>
      <c r="M35" s="2">
        <f>ROUND((Demographics!M35-AVERAGE(Demographics!M$2:M$152))/_xlfn.STDEV.P(Demographics!M$2:M$152),4)</f>
        <v>0.97599999999999998</v>
      </c>
      <c r="N35" s="2">
        <f>ROUND((Demographics!N35-AVERAGE(Demographics!N$2:N$152))/_xlfn.STDEV.P(Demographics!N$2:N$152),4)</f>
        <v>-1.9E-2</v>
      </c>
      <c r="O35" s="2">
        <f>ROUND((Demographics!O35-AVERAGE(Demographics!O$2:O$152))/_xlfn.STDEV.P(Demographics!O$2:O$152),4)</f>
        <v>-0.1361</v>
      </c>
      <c r="P35" s="2">
        <f>ROUND((Demographics!P35-AVERAGE(Demographics!P$2:P$152))/_xlfn.STDEV.P(Demographics!P$2:P$152),4)</f>
        <v>-0.48099999999999998</v>
      </c>
      <c r="Q35" s="2">
        <f>ROUND((Demographics!Q35-AVERAGE(Demographics!Q$2:Q$152))/_xlfn.STDEV.P(Demographics!Q$2:Q$152),4)</f>
        <v>0.61819999999999997</v>
      </c>
      <c r="R35" s="2">
        <f>ROUND((Demographics!R35-AVERAGE(Demographics!R$2:R$152))/_xlfn.STDEV.P(Demographics!R$2:R$152),4)</f>
        <v>-0.12429999999999999</v>
      </c>
      <c r="S35" s="2">
        <f>ROUND((Demographics!S35-AVERAGE(Demographics!S$2:S$152))/_xlfn.STDEV.P(Demographics!S$2:S$152),4)</f>
        <v>-0.38929999999999998</v>
      </c>
      <c r="T35" s="2">
        <f>ROUND((Demographics!T35-AVERAGE(Demographics!T$2:T$152))/_xlfn.STDEV.P(Demographics!T$2:T$152),4)</f>
        <v>-0.34379999999999999</v>
      </c>
      <c r="U35" s="2">
        <f>ROUND((Demographics!U35-AVERAGE(Demographics!U$2:U$152))/_xlfn.STDEV.P(Demographics!U$2:U$152),4)</f>
        <v>-0.29459999999999997</v>
      </c>
      <c r="V35" s="2">
        <f>ROUND((Demographics!V35-AVERAGE(Demographics!V$2:V$152))/_xlfn.STDEV.P(Demographics!V$2:V$152),4)</f>
        <v>1.1970000000000001</v>
      </c>
      <c r="W35" s="2">
        <f>ROUND((Demographics!W35-AVERAGE(Demographics!W$2:W$152))/_xlfn.STDEV.P(Demographics!W$2:W$152),4)</f>
        <v>0.71060000000000001</v>
      </c>
      <c r="X35" s="2">
        <f>ROUND((Demographics!X35-AVERAGE(Demographics!X$2:X$152))/_xlfn.STDEV.P(Demographics!X$2:X$152),4)</f>
        <v>-0.65349999999999997</v>
      </c>
      <c r="Y35" s="2">
        <f>ROUND((Demographics!Y35-AVERAGE(Demographics!Y$2:Y$152))/_xlfn.STDEV.P(Demographics!Y$2:Y$152),4)</f>
        <v>-0.3422</v>
      </c>
      <c r="Z35" s="2">
        <f>ROUND((Demographics!Z35-AVERAGE(Demographics!Z$2:Z$152))/_xlfn.STDEV.P(Demographics!Z$2:Z$152),4)</f>
        <v>-0.58879999999999999</v>
      </c>
      <c r="AA35" s="2">
        <f>ROUND((Demographics!AA35-AVERAGE(Demographics!AA$2:AA$152))/_xlfn.STDEV.P(Demographics!AA$2:AA$152),4)</f>
        <v>-0.15049999999999999</v>
      </c>
      <c r="AB35" s="2">
        <f>ROUND((Demographics!AB35-AVERAGE(Demographics!AB$2:AB$152))/_xlfn.STDEV.P(Demographics!AB$2:AB$152),4)</f>
        <v>2.1700000000000001E-2</v>
      </c>
      <c r="AC35" s="2">
        <f>ROUND((Demographics!AC35-AVERAGE(Demographics!AC$2:AC$152))/_xlfn.STDEV.P(Demographics!AC$2:AC$152),4)</f>
        <v>0.77039999999999997</v>
      </c>
      <c r="AD35" s="2">
        <f>ROUND((Demographics!AD35-AVERAGE(Demographics!AD$2:AD$152))/_xlfn.STDEV.P(Demographics!AD$2:AD$152),4)</f>
        <v>1.0381</v>
      </c>
      <c r="AE35" s="2">
        <f>ROUND((Demographics!AE35-AVERAGE(Demographics!AE$2:AE$152))/_xlfn.STDEV.P(Demographics!AE$2:AE$152),4)</f>
        <v>0.68120000000000003</v>
      </c>
      <c r="AF35" s="2">
        <f>ROUND((Demographics!AF35-AVERAGE(Demographics!AF$2:AF$152))/_xlfn.STDEV.P(Demographics!AF$2:AF$152),4)</f>
        <v>0.15690000000000001</v>
      </c>
      <c r="AG35" s="2">
        <f>ROUND((Demographics!AG35-AVERAGE(Demographics!AG$2:AG$152))/_xlfn.STDEV.P(Demographics!AG$2:AG$152),4)</f>
        <v>-0.128</v>
      </c>
      <c r="AH35" s="2">
        <f>ROUND((Demographics!AH35-AVERAGE(Demographics!AH$2:AH$152))/_xlfn.STDEV.P(Demographics!AH$2:AH$152),4)</f>
        <v>-0.63449999999999995</v>
      </c>
      <c r="AI35" s="2">
        <f>ROUND((Demographics!AI35-AVERAGE(Demographics!AI$2:AI$152))/_xlfn.STDEV.P(Demographics!AI$2:AI$152),4)</f>
        <v>-0.5202</v>
      </c>
      <c r="AJ35" s="2">
        <f>ROUND((Demographics!AJ35-AVERAGE(Demographics!AJ$2:AJ$152))/_xlfn.STDEV.P(Demographics!AJ$2:AJ$152),4)</f>
        <v>-0.2404</v>
      </c>
      <c r="AK35" s="2">
        <f>ROUND((Demographics!AK35-AVERAGE(Demographics!AK$2:AK$152))/_xlfn.STDEV.P(Demographics!AK$2:AK$152),4)</f>
        <v>-1.0195000000000001</v>
      </c>
      <c r="AL35" s="2">
        <f>ROUND((Demographics!AL35-AVERAGE(Demographics!AL$2:AL$152))/_xlfn.STDEV.P(Demographics!AL$2:AL$152),4)</f>
        <v>1.0236000000000001</v>
      </c>
      <c r="AM35" s="2">
        <f>ROUND((Demographics!AM35-AVERAGE(Demographics!AM$2:AM$152))/_xlfn.STDEV.P(Demographics!AM$2:AM$152),4)</f>
        <v>0.61870000000000003</v>
      </c>
      <c r="AN35" s="2">
        <f>ROUND((Demographics!AN35-AVERAGE(Demographics!AN$2:AN$152))/_xlfn.STDEV.P(Demographics!AN$2:AN$152),4)</f>
        <v>0.87009999999999998</v>
      </c>
      <c r="AO35" s="2">
        <f>ROUND((Demographics!AO35-AVERAGE(Demographics!AO$2:AO$152))/_xlfn.STDEV.P(Demographics!AO$2:AO$152),4)</f>
        <v>-1.0081</v>
      </c>
      <c r="AP35" s="2">
        <f>ROUND((Demographics!AP35-AVERAGE(Demographics!AP$2:AP$152))/_xlfn.STDEV.P(Demographics!AP$2:AP$152),4)</f>
        <v>-1.1217999999999999</v>
      </c>
      <c r="AQ35" s="2">
        <f>ROUND((Demographics!AQ35-AVERAGE(Demographics!AQ$2:AQ$152))/_xlfn.STDEV.P(Demographics!AQ$2:AQ$152),4)</f>
        <v>-1.101</v>
      </c>
      <c r="AR35" s="2">
        <f>ROUND((Demographics!AR35-AVERAGE(Demographics!AR$2:AR$152))/_xlfn.STDEV.P(Demographics!AR$2:AR$152),4)</f>
        <v>-0.24460000000000001</v>
      </c>
    </row>
    <row r="36" spans="1:44" x14ac:dyDescent="0.55000000000000004">
      <c r="A36" s="2" t="s">
        <v>35</v>
      </c>
      <c r="B36" s="2">
        <f>ROUND((Demographics!B36-AVERAGE(Demographics!B$2:B$152))/_xlfn.STDEV.P(Demographics!B$2:B$152),4)</f>
        <v>-0.25319999999999998</v>
      </c>
      <c r="C36" s="2">
        <f>ROUND((Demographics!C36-AVERAGE(Demographics!C$2:C$152))/_xlfn.STDEV.P(Demographics!C$2:C$152),4)</f>
        <v>0.22470000000000001</v>
      </c>
      <c r="D36" s="2">
        <f>ROUND((Demographics!D36-AVERAGE(Demographics!D$2:D$152))/_xlfn.STDEV.P(Demographics!D$2:D$152),4)</f>
        <v>-0.17519999999999999</v>
      </c>
      <c r="E36" s="2">
        <f>ROUND((Demographics!E36-AVERAGE(Demographics!E$2:E$152))/_xlfn.STDEV.P(Demographics!E$2:E$152),4)</f>
        <v>-0.48089999999999999</v>
      </c>
      <c r="F36" s="2">
        <f>ROUND((Demographics!F36-AVERAGE(Demographics!F$2:F$152))/_xlfn.STDEV.P(Demographics!F$2:F$152),4)</f>
        <v>-6.1600000000000002E-2</v>
      </c>
      <c r="G36" s="2">
        <f>ROUND((Demographics!G36-AVERAGE(Demographics!G$2:G$152))/_xlfn.STDEV.P(Demographics!G$2:G$152),4)</f>
        <v>0.15240000000000001</v>
      </c>
      <c r="H36" s="2">
        <f>ROUND((Demographics!H36-AVERAGE(Demographics!H$2:H$152))/_xlfn.STDEV.P(Demographics!H$2:H$152),4)</f>
        <v>0.3548</v>
      </c>
      <c r="I36" s="2">
        <f>ROUND((Demographics!I36-AVERAGE(Demographics!I$2:I$152))/_xlfn.STDEV.P(Demographics!I$2:I$152),4)</f>
        <v>0.40689999999999998</v>
      </c>
      <c r="J36" s="2">
        <f>ROUND((Demographics!J36-AVERAGE(Demographics!J$2:J$152))/_xlfn.STDEV.P(Demographics!J$2:J$152),4)</f>
        <v>1.1157999999999999</v>
      </c>
      <c r="K36" s="2">
        <f>ROUND((Demographics!K36-AVERAGE(Demographics!K$2:K$152))/_xlfn.STDEV.P(Demographics!K$2:K$152),4)</f>
        <v>-0.37580000000000002</v>
      </c>
      <c r="L36" s="2">
        <f>ROUND((Demographics!L36-AVERAGE(Demographics!L$2:L$152))/_xlfn.STDEV.P(Demographics!L$2:L$152),4)</f>
        <v>0.25840000000000002</v>
      </c>
      <c r="M36" s="2">
        <f>ROUND((Demographics!M36-AVERAGE(Demographics!M$2:M$152))/_xlfn.STDEV.P(Demographics!M$2:M$152),4)</f>
        <v>0.16320000000000001</v>
      </c>
      <c r="N36" s="2">
        <f>ROUND((Demographics!N36-AVERAGE(Demographics!N$2:N$152))/_xlfn.STDEV.P(Demographics!N$2:N$152),4)</f>
        <v>-0.26860000000000001</v>
      </c>
      <c r="O36" s="2">
        <f>ROUND((Demographics!O36-AVERAGE(Demographics!O$2:O$152))/_xlfn.STDEV.P(Demographics!O$2:O$152),4)</f>
        <v>-0.27100000000000002</v>
      </c>
      <c r="P36" s="2">
        <f>ROUND((Demographics!P36-AVERAGE(Demographics!P$2:P$152))/_xlfn.STDEV.P(Demographics!P$2:P$152),4)</f>
        <v>-0.42370000000000002</v>
      </c>
      <c r="Q36" s="2">
        <f>ROUND((Demographics!Q36-AVERAGE(Demographics!Q$2:Q$152))/_xlfn.STDEV.P(Demographics!Q$2:Q$152),4)</f>
        <v>-0.76229999999999998</v>
      </c>
      <c r="R36" s="2">
        <f>ROUND((Demographics!R36-AVERAGE(Demographics!R$2:R$152))/_xlfn.STDEV.P(Demographics!R$2:R$152),4)</f>
        <v>0.4728</v>
      </c>
      <c r="S36" s="2">
        <f>ROUND((Demographics!S36-AVERAGE(Demographics!S$2:S$152))/_xlfn.STDEV.P(Demographics!S$2:S$152),4)</f>
        <v>-0.47320000000000001</v>
      </c>
      <c r="T36" s="2">
        <f>ROUND((Demographics!T36-AVERAGE(Demographics!T$2:T$152))/_xlfn.STDEV.P(Demographics!T$2:T$152),4)</f>
        <v>-0.27479999999999999</v>
      </c>
      <c r="U36" s="2">
        <f>ROUND((Demographics!U36-AVERAGE(Demographics!U$2:U$152))/_xlfn.STDEV.P(Demographics!U$2:U$152),4)</f>
        <v>-0.4279</v>
      </c>
      <c r="V36" s="2">
        <f>ROUND((Demographics!V36-AVERAGE(Demographics!V$2:V$152))/_xlfn.STDEV.P(Demographics!V$2:V$152),4)</f>
        <v>1.0851</v>
      </c>
      <c r="W36" s="2">
        <f>ROUND((Demographics!W36-AVERAGE(Demographics!W$2:W$152))/_xlfn.STDEV.P(Demographics!W$2:W$152),4)</f>
        <v>0.54900000000000004</v>
      </c>
      <c r="X36" s="2">
        <f>ROUND((Demographics!X36-AVERAGE(Demographics!X$2:X$152))/_xlfn.STDEV.P(Demographics!X$2:X$152),4)</f>
        <v>-0.89139999999999997</v>
      </c>
      <c r="Y36" s="2">
        <f>ROUND((Demographics!Y36-AVERAGE(Demographics!Y$2:Y$152))/_xlfn.STDEV.P(Demographics!Y$2:Y$152),4)</f>
        <v>0.54059999999999997</v>
      </c>
      <c r="Z36" s="2">
        <f>ROUND((Demographics!Z36-AVERAGE(Demographics!Z$2:Z$152))/_xlfn.STDEV.P(Demographics!Z$2:Z$152),4)</f>
        <v>0.1371</v>
      </c>
      <c r="AA36" s="2">
        <f>ROUND((Demographics!AA36-AVERAGE(Demographics!AA$2:AA$152))/_xlfn.STDEV.P(Demographics!AA$2:AA$152),4)</f>
        <v>-0.7661</v>
      </c>
      <c r="AB36" s="2">
        <f>ROUND((Demographics!AB36-AVERAGE(Demographics!AB$2:AB$152))/_xlfn.STDEV.P(Demographics!AB$2:AB$152),4)</f>
        <v>-0.17349999999999999</v>
      </c>
      <c r="AC36" s="2">
        <f>ROUND((Demographics!AC36-AVERAGE(Demographics!AC$2:AC$152))/_xlfn.STDEV.P(Demographics!AC$2:AC$152),4)</f>
        <v>0.81520000000000004</v>
      </c>
      <c r="AD36" s="2">
        <f>ROUND((Demographics!AD36-AVERAGE(Demographics!AD$2:AD$152))/_xlfn.STDEV.P(Demographics!AD$2:AD$152),4)</f>
        <v>1.1154999999999999</v>
      </c>
      <c r="AE36" s="2">
        <f>ROUND((Demographics!AE36-AVERAGE(Demographics!AE$2:AE$152))/_xlfn.STDEV.P(Demographics!AE$2:AE$152),4)</f>
        <v>0.17430000000000001</v>
      </c>
      <c r="AF36" s="2">
        <f>ROUND((Demographics!AF36-AVERAGE(Demographics!AF$2:AF$152))/_xlfn.STDEV.P(Demographics!AF$2:AF$152),4)</f>
        <v>0.88929999999999998</v>
      </c>
      <c r="AG36" s="2">
        <f>ROUND((Demographics!AG36-AVERAGE(Demographics!AG$2:AG$152))/_xlfn.STDEV.P(Demographics!AG$2:AG$152),4)</f>
        <v>-0.45929999999999999</v>
      </c>
      <c r="AH36" s="2">
        <f>ROUND((Demographics!AH36-AVERAGE(Demographics!AH$2:AH$152))/_xlfn.STDEV.P(Demographics!AH$2:AH$152),4)</f>
        <v>-0.4824</v>
      </c>
      <c r="AI36" s="2">
        <f>ROUND((Demographics!AI36-AVERAGE(Demographics!AI$2:AI$152))/_xlfn.STDEV.P(Demographics!AI$2:AI$152),4)</f>
        <v>-0.23719999999999999</v>
      </c>
      <c r="AJ36" s="2">
        <f>ROUND((Demographics!AJ36-AVERAGE(Demographics!AJ$2:AJ$152))/_xlfn.STDEV.P(Demographics!AJ$2:AJ$152),4)</f>
        <v>-0.22650000000000001</v>
      </c>
      <c r="AK36" s="2">
        <f>ROUND((Demographics!AK36-AVERAGE(Demographics!AK$2:AK$152))/_xlfn.STDEV.P(Demographics!AK$2:AK$152),4)</f>
        <v>-0.29549999999999998</v>
      </c>
      <c r="AL36" s="2">
        <f>ROUND((Demographics!AL36-AVERAGE(Demographics!AL$2:AL$152))/_xlfn.STDEV.P(Demographics!AL$2:AL$152),4)</f>
        <v>0.37109999999999999</v>
      </c>
      <c r="AM36" s="2">
        <f>ROUND((Demographics!AM36-AVERAGE(Demographics!AM$2:AM$152))/_xlfn.STDEV.P(Demographics!AM$2:AM$152),4)</f>
        <v>-0.3735</v>
      </c>
      <c r="AN36" s="2">
        <f>ROUND((Demographics!AN36-AVERAGE(Demographics!AN$2:AN$152))/_xlfn.STDEV.P(Demographics!AN$2:AN$152),4)</f>
        <v>0.34799999999999998</v>
      </c>
      <c r="AO36" s="2">
        <f>ROUND((Demographics!AO36-AVERAGE(Demographics!AO$2:AO$152))/_xlfn.STDEV.P(Demographics!AO$2:AO$152),4)</f>
        <v>0.12570000000000001</v>
      </c>
      <c r="AP36" s="2">
        <f>ROUND((Demographics!AP36-AVERAGE(Demographics!AP$2:AP$152))/_xlfn.STDEV.P(Demographics!AP$2:AP$152),4)</f>
        <v>8.2600000000000007E-2</v>
      </c>
      <c r="AQ36" s="2">
        <f>ROUND((Demographics!AQ36-AVERAGE(Demographics!AQ$2:AQ$152))/_xlfn.STDEV.P(Demographics!AQ$2:AQ$152),4)</f>
        <v>5.3100000000000001E-2</v>
      </c>
      <c r="AR36" s="2">
        <f>ROUND((Demographics!AR36-AVERAGE(Demographics!AR$2:AR$152))/_xlfn.STDEV.P(Demographics!AR$2:AR$152),4)</f>
        <v>-0.70640000000000003</v>
      </c>
    </row>
    <row r="37" spans="1:44" x14ac:dyDescent="0.55000000000000004">
      <c r="A37" s="2" t="s">
        <v>36</v>
      </c>
      <c r="B37" s="2">
        <f>ROUND((Demographics!B37-AVERAGE(Demographics!B$2:B$152))/_xlfn.STDEV.P(Demographics!B$2:B$152),4)</f>
        <v>-9.6100000000000005E-2</v>
      </c>
      <c r="C37" s="2">
        <f>ROUND((Demographics!C37-AVERAGE(Demographics!C$2:C$152))/_xlfn.STDEV.P(Demographics!C$2:C$152),4)</f>
        <v>0.1336</v>
      </c>
      <c r="D37" s="2">
        <f>ROUND((Demographics!D37-AVERAGE(Demographics!D$2:D$152))/_xlfn.STDEV.P(Demographics!D$2:D$152),4)</f>
        <v>0.50209999999999999</v>
      </c>
      <c r="E37" s="2">
        <f>ROUND((Demographics!E37-AVERAGE(Demographics!E$2:E$152))/_xlfn.STDEV.P(Demographics!E$2:E$152),4)</f>
        <v>1.8800000000000001E-2</v>
      </c>
      <c r="F37" s="2">
        <f>ROUND((Demographics!F37-AVERAGE(Demographics!F$2:F$152))/_xlfn.STDEV.P(Demographics!F$2:F$152),4)</f>
        <v>-0.32379999999999998</v>
      </c>
      <c r="G37" s="2">
        <f>ROUND((Demographics!G37-AVERAGE(Demographics!G$2:G$152))/_xlfn.STDEV.P(Demographics!G$2:G$152),4)</f>
        <v>-0.1711</v>
      </c>
      <c r="H37" s="2">
        <f>ROUND((Demographics!H37-AVERAGE(Demographics!H$2:H$152))/_xlfn.STDEV.P(Demographics!H$2:H$152),4)</f>
        <v>-0.33629999999999999</v>
      </c>
      <c r="I37" s="2">
        <f>ROUND((Demographics!I37-AVERAGE(Demographics!I$2:I$152))/_xlfn.STDEV.P(Demographics!I$2:I$152),4)</f>
        <v>-0.85980000000000001</v>
      </c>
      <c r="J37" s="2">
        <f>ROUND((Demographics!J37-AVERAGE(Demographics!J$2:J$152))/_xlfn.STDEV.P(Demographics!J$2:J$152),4)</f>
        <v>0.56159999999999999</v>
      </c>
      <c r="K37" s="2">
        <f>ROUND((Demographics!K37-AVERAGE(Demographics!K$2:K$152))/_xlfn.STDEV.P(Demographics!K$2:K$152),4)</f>
        <v>0.1449</v>
      </c>
      <c r="L37" s="2">
        <f>ROUND((Demographics!L37-AVERAGE(Demographics!L$2:L$152))/_xlfn.STDEV.P(Demographics!L$2:L$152),4)</f>
        <v>0.8448</v>
      </c>
      <c r="M37" s="2">
        <f>ROUND((Demographics!M37-AVERAGE(Demographics!M$2:M$152))/_xlfn.STDEV.P(Demographics!M$2:M$152),4)</f>
        <v>-3.4500000000000003E-2</v>
      </c>
      <c r="N37" s="2">
        <f>ROUND((Demographics!N37-AVERAGE(Demographics!N$2:N$152))/_xlfn.STDEV.P(Demographics!N$2:N$152),4)</f>
        <v>-0.28360000000000002</v>
      </c>
      <c r="O37" s="2">
        <f>ROUND((Demographics!O37-AVERAGE(Demographics!O$2:O$152))/_xlfn.STDEV.P(Demographics!O$2:O$152),4)</f>
        <v>-0.58650000000000002</v>
      </c>
      <c r="P37" s="2">
        <f>ROUND((Demographics!P37-AVERAGE(Demographics!P$2:P$152))/_xlfn.STDEV.P(Demographics!P$2:P$152),4)</f>
        <v>-0.254</v>
      </c>
      <c r="Q37" s="2">
        <f>ROUND((Demographics!Q37-AVERAGE(Demographics!Q$2:Q$152))/_xlfn.STDEV.P(Demographics!Q$2:Q$152),4)</f>
        <v>-8.5199999999999998E-2</v>
      </c>
      <c r="R37" s="2">
        <f>ROUND((Demographics!R37-AVERAGE(Demographics!R$2:R$152))/_xlfn.STDEV.P(Demographics!R$2:R$152),4)</f>
        <v>0.3548</v>
      </c>
      <c r="S37" s="2">
        <f>ROUND((Demographics!S37-AVERAGE(Demographics!S$2:S$152))/_xlfn.STDEV.P(Demographics!S$2:S$152),4)</f>
        <v>-8.9200000000000002E-2</v>
      </c>
      <c r="T37" s="2">
        <f>ROUND((Demographics!T37-AVERAGE(Demographics!T$2:T$152))/_xlfn.STDEV.P(Demographics!T$2:T$152),4)</f>
        <v>-0.43590000000000001</v>
      </c>
      <c r="U37" s="2">
        <f>ROUND((Demographics!U37-AVERAGE(Demographics!U$2:U$152))/_xlfn.STDEV.P(Demographics!U$2:U$152),4)</f>
        <v>-0.32900000000000001</v>
      </c>
      <c r="V37" s="2">
        <f>ROUND((Demographics!V37-AVERAGE(Demographics!V$2:V$152))/_xlfn.STDEV.P(Demographics!V$2:V$152),4)</f>
        <v>-0.55610000000000004</v>
      </c>
      <c r="W37" s="2">
        <f>ROUND((Demographics!W37-AVERAGE(Demographics!W$2:W$152))/_xlfn.STDEV.P(Demographics!W$2:W$152),4)</f>
        <v>0.55679999999999996</v>
      </c>
      <c r="X37" s="2">
        <f>ROUND((Demographics!X37-AVERAGE(Demographics!X$2:X$152))/_xlfn.STDEV.P(Demographics!X$2:X$152),4)</f>
        <v>0.21859999999999999</v>
      </c>
      <c r="Y37" s="2">
        <f>ROUND((Demographics!Y37-AVERAGE(Demographics!Y$2:Y$152))/_xlfn.STDEV.P(Demographics!Y$2:Y$152),4)</f>
        <v>0.67530000000000001</v>
      </c>
      <c r="Z37" s="2">
        <f>ROUND((Demographics!Z37-AVERAGE(Demographics!Z$2:Z$152))/_xlfn.STDEV.P(Demographics!Z$2:Z$152),4)</f>
        <v>0.3574</v>
      </c>
      <c r="AA37" s="2">
        <f>ROUND((Demographics!AA37-AVERAGE(Demographics!AA$2:AA$152))/_xlfn.STDEV.P(Demographics!AA$2:AA$152),4)</f>
        <v>-1.1719999999999999</v>
      </c>
      <c r="AB37" s="2">
        <f>ROUND((Demographics!AB37-AVERAGE(Demographics!AB$2:AB$152))/_xlfn.STDEV.P(Demographics!AB$2:AB$152),4)</f>
        <v>-0.62539999999999996</v>
      </c>
      <c r="AC37" s="2">
        <f>ROUND((Demographics!AC37-AVERAGE(Demographics!AC$2:AC$152))/_xlfn.STDEV.P(Demographics!AC$2:AC$152),4)</f>
        <v>0.6089</v>
      </c>
      <c r="AD37" s="2">
        <f>ROUND((Demographics!AD37-AVERAGE(Demographics!AD$2:AD$152))/_xlfn.STDEV.P(Demographics!AD$2:AD$152),4)</f>
        <v>0.46410000000000001</v>
      </c>
      <c r="AE37" s="2">
        <f>ROUND((Demographics!AE37-AVERAGE(Demographics!AE$2:AE$152))/_xlfn.STDEV.P(Demographics!AE$2:AE$152),4)</f>
        <v>1.0484</v>
      </c>
      <c r="AF37" s="2">
        <f>ROUND((Demographics!AF37-AVERAGE(Demographics!AF$2:AF$152))/_xlfn.STDEV.P(Demographics!AF$2:AF$152),4)</f>
        <v>0.82189999999999996</v>
      </c>
      <c r="AG37" s="2">
        <f>ROUND((Demographics!AG37-AVERAGE(Demographics!AG$2:AG$152))/_xlfn.STDEV.P(Demographics!AG$2:AG$152),4)</f>
        <v>-0.60140000000000005</v>
      </c>
      <c r="AH37" s="2">
        <f>ROUND((Demographics!AH37-AVERAGE(Demographics!AH$2:AH$152))/_xlfn.STDEV.P(Demographics!AH$2:AH$152),4)</f>
        <v>1.0508</v>
      </c>
      <c r="AI37" s="2">
        <f>ROUND((Demographics!AI37-AVERAGE(Demographics!AI$2:AI$152))/_xlfn.STDEV.P(Demographics!AI$2:AI$152),4)</f>
        <v>0.74129999999999996</v>
      </c>
      <c r="AJ37" s="2">
        <f>ROUND((Demographics!AJ37-AVERAGE(Demographics!AJ$2:AJ$152))/_xlfn.STDEV.P(Demographics!AJ$2:AJ$152),4)</f>
        <v>0.16880000000000001</v>
      </c>
      <c r="AK37" s="2">
        <f>ROUND((Demographics!AK37-AVERAGE(Demographics!AK$2:AK$152))/_xlfn.STDEV.P(Demographics!AK$2:AK$152),4)</f>
        <v>-0.13880000000000001</v>
      </c>
      <c r="AL37" s="2">
        <f>ROUND((Demographics!AL37-AVERAGE(Demographics!AL$2:AL$152))/_xlfn.STDEV.P(Demographics!AL$2:AL$152),4)</f>
        <v>-0.69640000000000002</v>
      </c>
      <c r="AM37" s="2">
        <f>ROUND((Demographics!AM37-AVERAGE(Demographics!AM$2:AM$152))/_xlfn.STDEV.P(Demographics!AM$2:AM$152),4)</f>
        <v>0.61729999999999996</v>
      </c>
      <c r="AN37" s="2">
        <f>ROUND((Demographics!AN37-AVERAGE(Demographics!AN$2:AN$152))/_xlfn.STDEV.P(Demographics!AN$2:AN$152),4)</f>
        <v>-3.6900000000000002E-2</v>
      </c>
      <c r="AO37" s="2">
        <f>ROUND((Demographics!AO37-AVERAGE(Demographics!AO$2:AO$152))/_xlfn.STDEV.P(Demographics!AO$2:AO$152),4)</f>
        <v>0.31769999999999998</v>
      </c>
      <c r="AP37" s="2">
        <f>ROUND((Demographics!AP37-AVERAGE(Demographics!AP$2:AP$152))/_xlfn.STDEV.P(Demographics!AP$2:AP$152),4)</f>
        <v>-0.43869999999999998</v>
      </c>
      <c r="AQ37" s="2">
        <f>ROUND((Demographics!AQ37-AVERAGE(Demographics!AQ$2:AQ$152))/_xlfn.STDEV.P(Demographics!AQ$2:AQ$152),4)</f>
        <v>1.1627000000000001</v>
      </c>
      <c r="AR37" s="2">
        <f>ROUND((Demographics!AR37-AVERAGE(Demographics!AR$2:AR$152))/_xlfn.STDEV.P(Demographics!AR$2:AR$152),4)</f>
        <v>-0.33019999999999999</v>
      </c>
    </row>
    <row r="38" spans="1:44" x14ac:dyDescent="0.55000000000000004">
      <c r="A38" s="2" t="s">
        <v>37</v>
      </c>
      <c r="B38" s="2">
        <f>ROUND((Demographics!B38-AVERAGE(Demographics!B$2:B$152))/_xlfn.STDEV.P(Demographics!B$2:B$152),4)</f>
        <v>-0.5988</v>
      </c>
      <c r="C38" s="2">
        <f>ROUND((Demographics!C38-AVERAGE(Demographics!C$2:C$152))/_xlfn.STDEV.P(Demographics!C$2:C$152),4)</f>
        <v>-1.1806000000000001</v>
      </c>
      <c r="D38" s="2">
        <f>ROUND((Demographics!D38-AVERAGE(Demographics!D$2:D$152))/_xlfn.STDEV.P(Demographics!D$2:D$152),4)</f>
        <v>-1.1923999999999999</v>
      </c>
      <c r="E38" s="2">
        <f>ROUND((Demographics!E38-AVERAGE(Demographics!E$2:E$152))/_xlfn.STDEV.P(Demographics!E$2:E$152),4)</f>
        <v>-1.8301000000000001</v>
      </c>
      <c r="F38" s="2">
        <f>ROUND((Demographics!F38-AVERAGE(Demographics!F$2:F$152))/_xlfn.STDEV.P(Demographics!F$2:F$152),4)</f>
        <v>-0.43909999999999999</v>
      </c>
      <c r="G38" s="2">
        <f>ROUND((Demographics!G38-AVERAGE(Demographics!G$2:G$152))/_xlfn.STDEV.P(Demographics!G$2:G$152),4)</f>
        <v>1.6893</v>
      </c>
      <c r="H38" s="2">
        <f>ROUND((Demographics!H38-AVERAGE(Demographics!H$2:H$152))/_xlfn.STDEV.P(Demographics!H$2:H$152),4)</f>
        <v>2.1181999999999999</v>
      </c>
      <c r="I38" s="2">
        <f>ROUND((Demographics!I38-AVERAGE(Demographics!I$2:I$152))/_xlfn.STDEV.P(Demographics!I$2:I$152),4)</f>
        <v>0.93830000000000002</v>
      </c>
      <c r="J38" s="2">
        <f>ROUND((Demographics!J38-AVERAGE(Demographics!J$2:J$152))/_xlfn.STDEV.P(Demographics!J$2:J$152),4)</f>
        <v>1.5448999999999999</v>
      </c>
      <c r="K38" s="2">
        <f>ROUND((Demographics!K38-AVERAGE(Demographics!K$2:K$152))/_xlfn.STDEV.P(Demographics!K$2:K$152),4)</f>
        <v>-1.7190000000000001</v>
      </c>
      <c r="L38" s="2">
        <f>ROUND((Demographics!L38-AVERAGE(Demographics!L$2:L$152))/_xlfn.STDEV.P(Demographics!L$2:L$152),4)</f>
        <v>0.217</v>
      </c>
      <c r="M38" s="2">
        <f>ROUND((Demographics!M38-AVERAGE(Demographics!M$2:M$152))/_xlfn.STDEV.P(Demographics!M$2:M$152),4)</f>
        <v>0.83240000000000003</v>
      </c>
      <c r="N38" s="2">
        <f>ROUND((Demographics!N38-AVERAGE(Demographics!N$2:N$152))/_xlfn.STDEV.P(Demographics!N$2:N$152),4)</f>
        <v>-0.75290000000000001</v>
      </c>
      <c r="O38" s="2">
        <f>ROUND((Demographics!O38-AVERAGE(Demographics!O$2:O$152))/_xlfn.STDEV.P(Demographics!O$2:O$152),4)</f>
        <v>-0.78890000000000005</v>
      </c>
      <c r="P38" s="2">
        <f>ROUND((Demographics!P38-AVERAGE(Demographics!P$2:P$152))/_xlfn.STDEV.P(Demographics!P$2:P$152),4)</f>
        <v>0.79469999999999996</v>
      </c>
      <c r="Q38" s="2">
        <f>ROUND((Demographics!Q38-AVERAGE(Demographics!Q$2:Q$152))/_xlfn.STDEV.P(Demographics!Q$2:Q$152),4)</f>
        <v>-1.1353</v>
      </c>
      <c r="R38" s="2">
        <f>ROUND((Demographics!R38-AVERAGE(Demographics!R$2:R$152))/_xlfn.STDEV.P(Demographics!R$2:R$152),4)</f>
        <v>-0.1416</v>
      </c>
      <c r="S38" s="2">
        <f>ROUND((Demographics!S38-AVERAGE(Demographics!S$2:S$152))/_xlfn.STDEV.P(Demographics!S$2:S$152),4)</f>
        <v>-3.5099999999999999E-2</v>
      </c>
      <c r="T38" s="2">
        <f>ROUND((Demographics!T38-AVERAGE(Demographics!T$2:T$152))/_xlfn.STDEV.P(Demographics!T$2:T$152),4)</f>
        <v>-0.88219999999999998</v>
      </c>
      <c r="U38" s="2">
        <f>ROUND((Demographics!U38-AVERAGE(Demographics!U$2:U$152))/_xlfn.STDEV.P(Demographics!U$2:U$152),4)</f>
        <v>-0.78280000000000005</v>
      </c>
      <c r="V38" s="2">
        <f>ROUND((Demographics!V38-AVERAGE(Demographics!V$2:V$152))/_xlfn.STDEV.P(Demographics!V$2:V$152),4)</f>
        <v>1.6819</v>
      </c>
      <c r="W38" s="2">
        <f>ROUND((Demographics!W38-AVERAGE(Demographics!W$2:W$152))/_xlfn.STDEV.P(Demographics!W$2:W$152),4)</f>
        <v>-0.33939999999999998</v>
      </c>
      <c r="X38" s="2">
        <f>ROUND((Demographics!X38-AVERAGE(Demographics!X$2:X$152))/_xlfn.STDEV.P(Demographics!X$2:X$152),4)</f>
        <v>-0.60819999999999996</v>
      </c>
      <c r="Y38" s="2">
        <f>ROUND((Demographics!Y38-AVERAGE(Demographics!Y$2:Y$152))/_xlfn.STDEV.P(Demographics!Y$2:Y$152),4)</f>
        <v>0.69330000000000003</v>
      </c>
      <c r="Z38" s="2">
        <f>ROUND((Demographics!Z38-AVERAGE(Demographics!Z$2:Z$152))/_xlfn.STDEV.P(Demographics!Z$2:Z$152),4)</f>
        <v>-0.37169999999999997</v>
      </c>
      <c r="AA38" s="2">
        <f>ROUND((Demographics!AA38-AVERAGE(Demographics!AA$2:AA$152))/_xlfn.STDEV.P(Demographics!AA$2:AA$152),4)</f>
        <v>-0.50649999999999995</v>
      </c>
      <c r="AB38" s="2">
        <f>ROUND((Demographics!AB38-AVERAGE(Demographics!AB$2:AB$152))/_xlfn.STDEV.P(Demographics!AB$2:AB$152),4)</f>
        <v>-0.38269999999999998</v>
      </c>
      <c r="AC38" s="2">
        <f>ROUND((Demographics!AC38-AVERAGE(Demographics!AC$2:AC$152))/_xlfn.STDEV.P(Demographics!AC$2:AC$152),4)</f>
        <v>0.9677</v>
      </c>
      <c r="AD38" s="2">
        <f>ROUND((Demographics!AD38-AVERAGE(Demographics!AD$2:AD$152))/_xlfn.STDEV.P(Demographics!AD$2:AD$152),4)</f>
        <v>1.4895</v>
      </c>
      <c r="AE38" s="2">
        <f>ROUND((Demographics!AE38-AVERAGE(Demographics!AE$2:AE$152))/_xlfn.STDEV.P(Demographics!AE$2:AE$152),4)</f>
        <v>-1.4200000000000001E-2</v>
      </c>
      <c r="AF38" s="2">
        <f>ROUND((Demographics!AF38-AVERAGE(Demographics!AF$2:AF$152))/_xlfn.STDEV.P(Demographics!AF$2:AF$152),4)</f>
        <v>-0.28799999999999998</v>
      </c>
      <c r="AG38" s="2">
        <f>ROUND((Demographics!AG38-AVERAGE(Demographics!AG$2:AG$152))/_xlfn.STDEV.P(Demographics!AG$2:AG$152),4)</f>
        <v>1.0277000000000001</v>
      </c>
      <c r="AH38" s="2">
        <f>ROUND((Demographics!AH38-AVERAGE(Demographics!AH$2:AH$152))/_xlfn.STDEV.P(Demographics!AH$2:AH$152),4)</f>
        <v>-0.56459999999999999</v>
      </c>
      <c r="AI38" s="2">
        <f>ROUND((Demographics!AI38-AVERAGE(Demographics!AI$2:AI$152))/_xlfn.STDEV.P(Demographics!AI$2:AI$152),4)</f>
        <v>-0.52749999999999997</v>
      </c>
      <c r="AJ38" s="2">
        <f>ROUND((Demographics!AJ38-AVERAGE(Demographics!AJ$2:AJ$152))/_xlfn.STDEV.P(Demographics!AJ$2:AJ$152),4)</f>
        <v>-0.20569999999999999</v>
      </c>
      <c r="AK38" s="2">
        <f>ROUND((Demographics!AK38-AVERAGE(Demographics!AK$2:AK$152))/_xlfn.STDEV.P(Demographics!AK$2:AK$152),4)</f>
        <v>-0.32329999999999998</v>
      </c>
      <c r="AL38" s="2">
        <f>ROUND((Demographics!AL38-AVERAGE(Demographics!AL$2:AL$152))/_xlfn.STDEV.P(Demographics!AL$2:AL$152),4)</f>
        <v>-0.16980000000000001</v>
      </c>
      <c r="AM38" s="2">
        <f>ROUND((Demographics!AM38-AVERAGE(Demographics!AM$2:AM$152))/_xlfn.STDEV.P(Demographics!AM$2:AM$152),4)</f>
        <v>-1.1045</v>
      </c>
      <c r="AN38" s="2">
        <f>ROUND((Demographics!AN38-AVERAGE(Demographics!AN$2:AN$152))/_xlfn.STDEV.P(Demographics!AN$2:AN$152),4)</f>
        <v>1.3236000000000001</v>
      </c>
      <c r="AO38" s="2">
        <f>ROUND((Demographics!AO38-AVERAGE(Demographics!AO$2:AO$152))/_xlfn.STDEV.P(Demographics!AO$2:AO$152),4)</f>
        <v>0.12939999999999999</v>
      </c>
      <c r="AP38" s="2">
        <f>ROUND((Demographics!AP38-AVERAGE(Demographics!AP$2:AP$152))/_xlfn.STDEV.P(Demographics!AP$2:AP$152),4)</f>
        <v>-0.1</v>
      </c>
      <c r="AQ38" s="2">
        <f>ROUND((Demographics!AQ38-AVERAGE(Demographics!AQ$2:AQ$152))/_xlfn.STDEV.P(Demographics!AQ$2:AQ$152),4)</f>
        <v>0.44900000000000001</v>
      </c>
      <c r="AR38" s="2">
        <f>ROUND((Demographics!AR38-AVERAGE(Demographics!AR$2:AR$152))/_xlfn.STDEV.P(Demographics!AR$2:AR$152),4)</f>
        <v>-1.4394</v>
      </c>
    </row>
    <row r="39" spans="1:44" x14ac:dyDescent="0.55000000000000004">
      <c r="A39" s="2" t="s">
        <v>38</v>
      </c>
      <c r="B39" s="2">
        <f>ROUND((Demographics!B39-AVERAGE(Demographics!B$2:B$152))/_xlfn.STDEV.P(Demographics!B$2:B$152),4)</f>
        <v>-0.28460000000000002</v>
      </c>
      <c r="C39" s="2">
        <f>ROUND((Demographics!C39-AVERAGE(Demographics!C$2:C$152))/_xlfn.STDEV.P(Demographics!C$2:C$152),4)</f>
        <v>0.90739999999999998</v>
      </c>
      <c r="D39" s="2">
        <f>ROUND((Demographics!D39-AVERAGE(Demographics!D$2:D$152))/_xlfn.STDEV.P(Demographics!D$2:D$152),4)</f>
        <v>-0.2893</v>
      </c>
      <c r="E39" s="2">
        <f>ROUND((Demographics!E39-AVERAGE(Demographics!E$2:E$152))/_xlfn.STDEV.P(Demographics!E$2:E$152),4)</f>
        <v>-0.41220000000000001</v>
      </c>
      <c r="F39" s="2">
        <f>ROUND((Demographics!F39-AVERAGE(Demographics!F$2:F$152))/_xlfn.STDEV.P(Demographics!F$2:F$152),4)</f>
        <v>-0.31330000000000002</v>
      </c>
      <c r="G39" s="2">
        <f>ROUND((Demographics!G39-AVERAGE(Demographics!G$2:G$152))/_xlfn.STDEV.P(Demographics!G$2:G$152),4)</f>
        <v>-2.01E-2</v>
      </c>
      <c r="H39" s="2">
        <f>ROUND((Demographics!H39-AVERAGE(Demographics!H$2:H$152))/_xlfn.STDEV.P(Demographics!H$2:H$152),4)</f>
        <v>0.3548</v>
      </c>
      <c r="I39" s="2">
        <f>ROUND((Demographics!I39-AVERAGE(Demographics!I$2:I$152))/_xlfn.STDEV.P(Demographics!I$2:I$152),4)</f>
        <v>0.12130000000000001</v>
      </c>
      <c r="J39" s="2">
        <f>ROUND((Demographics!J39-AVERAGE(Demographics!J$2:J$152))/_xlfn.STDEV.P(Demographics!J$2:J$152),4)</f>
        <v>0.44009999999999999</v>
      </c>
      <c r="K39" s="2">
        <f>ROUND((Demographics!K39-AVERAGE(Demographics!K$2:K$152))/_xlfn.STDEV.P(Demographics!K$2:K$152),4)</f>
        <v>-3.27E-2</v>
      </c>
      <c r="L39" s="2">
        <f>ROUND((Demographics!L39-AVERAGE(Demographics!L$2:L$152))/_xlfn.STDEV.P(Demographics!L$2:L$152),4)</f>
        <v>-0.31669999999999998</v>
      </c>
      <c r="M39" s="2">
        <f>ROUND((Demographics!M39-AVERAGE(Demographics!M$2:M$152))/_xlfn.STDEV.P(Demographics!M$2:M$152),4)</f>
        <v>0.34589999999999999</v>
      </c>
      <c r="N39" s="2">
        <f>ROUND((Demographics!N39-AVERAGE(Demographics!N$2:N$152))/_xlfn.STDEV.P(Demographics!N$2:N$152),4)</f>
        <v>1.9800000000000002E-2</v>
      </c>
      <c r="O39" s="2">
        <f>ROUND((Demographics!O39-AVERAGE(Demographics!O$2:O$152))/_xlfn.STDEV.P(Demographics!O$2:O$152),4)</f>
        <v>0.28789999999999999</v>
      </c>
      <c r="P39" s="2">
        <f>ROUND((Demographics!P39-AVERAGE(Demographics!P$2:P$152))/_xlfn.STDEV.P(Demographics!P$2:P$152),4)</f>
        <v>-0.1346</v>
      </c>
      <c r="Q39" s="2">
        <f>ROUND((Demographics!Q39-AVERAGE(Demographics!Q$2:Q$152))/_xlfn.STDEV.P(Demographics!Q$2:Q$152),4)</f>
        <v>-0.50280000000000002</v>
      </c>
      <c r="R39" s="2">
        <f>ROUND((Demographics!R39-AVERAGE(Demographics!R$2:R$152))/_xlfn.STDEV.P(Demographics!R$2:R$152),4)</f>
        <v>-0.83589999999999998</v>
      </c>
      <c r="S39" s="2">
        <f>ROUND((Demographics!S39-AVERAGE(Demographics!S$2:S$152))/_xlfn.STDEV.P(Demographics!S$2:S$152),4)</f>
        <v>-0.4098</v>
      </c>
      <c r="T39" s="2">
        <f>ROUND((Demographics!T39-AVERAGE(Demographics!T$2:T$152))/_xlfn.STDEV.P(Demographics!T$2:T$152),4)</f>
        <v>0.20830000000000001</v>
      </c>
      <c r="U39" s="2">
        <f>ROUND((Demographics!U39-AVERAGE(Demographics!U$2:U$152))/_xlfn.STDEV.P(Demographics!U$2:U$152),4)</f>
        <v>-0.21709999999999999</v>
      </c>
      <c r="V39" s="2">
        <f>ROUND((Demographics!V39-AVERAGE(Demographics!V$2:V$152))/_xlfn.STDEV.P(Demographics!V$2:V$152),4)</f>
        <v>1.9666999999999999</v>
      </c>
      <c r="W39" s="2">
        <f>ROUND((Demographics!W39-AVERAGE(Demographics!W$2:W$152))/_xlfn.STDEV.P(Demographics!W$2:W$152),4)</f>
        <v>-0.31850000000000001</v>
      </c>
      <c r="X39" s="2">
        <f>ROUND((Demographics!X39-AVERAGE(Demographics!X$2:X$152))/_xlfn.STDEV.P(Demographics!X$2:X$152),4)</f>
        <v>-8.72E-2</v>
      </c>
      <c r="Y39" s="2">
        <f>ROUND((Demographics!Y39-AVERAGE(Demographics!Y$2:Y$152))/_xlfn.STDEV.P(Demographics!Y$2:Y$152),4)</f>
        <v>-0.438</v>
      </c>
      <c r="Z39" s="2">
        <f>ROUND((Demographics!Z39-AVERAGE(Demographics!Z$2:Z$152))/_xlfn.STDEV.P(Demographics!Z$2:Z$152),4)</f>
        <v>-0.29060000000000002</v>
      </c>
      <c r="AA39" s="2">
        <f>ROUND((Demographics!AA39-AVERAGE(Demographics!AA$2:AA$152))/_xlfn.STDEV.P(Demographics!AA$2:AA$152),4)</f>
        <v>-0.64290000000000003</v>
      </c>
      <c r="AB39" s="2">
        <f>ROUND((Demographics!AB39-AVERAGE(Demographics!AB$2:AB$152))/_xlfn.STDEV.P(Demographics!AB$2:AB$152),4)</f>
        <v>0.50949999999999995</v>
      </c>
      <c r="AC39" s="2">
        <f>ROUND((Demographics!AC39-AVERAGE(Demographics!AC$2:AC$152))/_xlfn.STDEV.P(Demographics!AC$2:AC$152),4)</f>
        <v>-0.70099999999999996</v>
      </c>
      <c r="AD39" s="2">
        <f>ROUND((Demographics!AD39-AVERAGE(Demographics!AD$2:AD$152))/_xlfn.STDEV.P(Demographics!AD$2:AD$152),4)</f>
        <v>0.83169999999999999</v>
      </c>
      <c r="AE39" s="2">
        <f>ROUND((Demographics!AE39-AVERAGE(Demographics!AE$2:AE$152))/_xlfn.STDEV.P(Demographics!AE$2:AE$152),4)</f>
        <v>0.1061</v>
      </c>
      <c r="AF39" s="2">
        <f>ROUND((Demographics!AF39-AVERAGE(Demographics!AF$2:AF$152))/_xlfn.STDEV.P(Demographics!AF$2:AF$152),4)</f>
        <v>0.56579999999999997</v>
      </c>
      <c r="AG39" s="2">
        <f>ROUND((Demographics!AG39-AVERAGE(Demographics!AG$2:AG$152))/_xlfn.STDEV.P(Demographics!AG$2:AG$152),4)</f>
        <v>0.37240000000000001</v>
      </c>
      <c r="AH39" s="2">
        <f>ROUND((Demographics!AH39-AVERAGE(Demographics!AH$2:AH$152))/_xlfn.STDEV.P(Demographics!AH$2:AH$152),4)</f>
        <v>-0.35909999999999997</v>
      </c>
      <c r="AI39" s="2">
        <f>ROUND((Demographics!AI39-AVERAGE(Demographics!AI$2:AI$152))/_xlfn.STDEV.P(Demographics!AI$2:AI$152),4)</f>
        <v>-1.0200000000000001E-2</v>
      </c>
      <c r="AJ39" s="2">
        <f>ROUND((Demographics!AJ39-AVERAGE(Demographics!AJ$2:AJ$152))/_xlfn.STDEV.P(Demographics!AJ$2:AJ$152),4)</f>
        <v>-0.21959999999999999</v>
      </c>
      <c r="AK39" s="2">
        <f>ROUND((Demographics!AK39-AVERAGE(Demographics!AK$2:AK$152))/_xlfn.STDEV.P(Demographics!AK$2:AK$152),4)</f>
        <v>-1.0335000000000001</v>
      </c>
      <c r="AL39" s="2">
        <f>ROUND((Demographics!AL39-AVERAGE(Demographics!AL$2:AL$152))/_xlfn.STDEV.P(Demographics!AL$2:AL$152),4)</f>
        <v>-0.13400000000000001</v>
      </c>
      <c r="AM39" s="2">
        <f>ROUND((Demographics!AM39-AVERAGE(Demographics!AM$2:AM$152))/_xlfn.STDEV.P(Demographics!AM$2:AM$152),4)</f>
        <v>-0.66830000000000001</v>
      </c>
      <c r="AN39" s="2">
        <f>ROUND((Demographics!AN39-AVERAGE(Demographics!AN$2:AN$152))/_xlfn.STDEV.P(Demographics!AN$2:AN$152),4)</f>
        <v>0.61609999999999998</v>
      </c>
      <c r="AO39" s="2">
        <f>ROUND((Demographics!AO39-AVERAGE(Demographics!AO$2:AO$152))/_xlfn.STDEV.P(Demographics!AO$2:AO$152),4)</f>
        <v>1.1708000000000001</v>
      </c>
      <c r="AP39" s="2">
        <f>ROUND((Demographics!AP39-AVERAGE(Demographics!AP$2:AP$152))/_xlfn.STDEV.P(Demographics!AP$2:AP$152),4)</f>
        <v>0.1193</v>
      </c>
      <c r="AQ39" s="2">
        <f>ROUND((Demographics!AQ39-AVERAGE(Demographics!AQ$2:AQ$152))/_xlfn.STDEV.P(Demographics!AQ$2:AQ$152),4)</f>
        <v>0.21479999999999999</v>
      </c>
      <c r="AR39" s="2">
        <f>ROUND((Demographics!AR39-AVERAGE(Demographics!AR$2:AR$152))/_xlfn.STDEV.P(Demographics!AR$2:AR$152),4)</f>
        <v>-0.23799999999999999</v>
      </c>
    </row>
    <row r="40" spans="1:44" x14ac:dyDescent="0.55000000000000004">
      <c r="A40" s="2" t="s">
        <v>39</v>
      </c>
      <c r="B40" s="2">
        <f>ROUND((Demographics!B40-AVERAGE(Demographics!B$2:B$152))/_xlfn.STDEV.P(Demographics!B$2:B$152),4)</f>
        <v>-0.28460000000000002</v>
      </c>
      <c r="C40" s="2">
        <f>ROUND((Demographics!C40-AVERAGE(Demographics!C$2:C$152))/_xlfn.STDEV.P(Demographics!C$2:C$152),4)</f>
        <v>0.1052</v>
      </c>
      <c r="D40" s="2">
        <f>ROUND((Demographics!D40-AVERAGE(Demographics!D$2:D$152))/_xlfn.STDEV.P(Demographics!D$2:D$152),4)</f>
        <v>0.22539999999999999</v>
      </c>
      <c r="E40" s="2">
        <f>ROUND((Demographics!E40-AVERAGE(Demographics!E$2:E$152))/_xlfn.STDEV.P(Demographics!E$2:E$152),4)</f>
        <v>-6.8699999999999997E-2</v>
      </c>
      <c r="F40" s="2">
        <f>ROUND((Demographics!F40-AVERAGE(Demographics!F$2:F$152))/_xlfn.STDEV.P(Demographics!F$2:F$152),4)</f>
        <v>-9.1999999999999998E-3</v>
      </c>
      <c r="G40" s="2">
        <f>ROUND((Demographics!G40-AVERAGE(Demographics!G$2:G$152))/_xlfn.STDEV.P(Demographics!G$2:G$152),4)</f>
        <v>-0.3599</v>
      </c>
      <c r="H40" s="2">
        <f>ROUND((Demographics!H40-AVERAGE(Demographics!H$2:H$152))/_xlfn.STDEV.P(Demographics!H$2:H$152),4)</f>
        <v>0.1641</v>
      </c>
      <c r="I40" s="2">
        <f>ROUND((Demographics!I40-AVERAGE(Demographics!I$2:I$152))/_xlfn.STDEV.P(Demographics!I$2:I$152),4)</f>
        <v>0.22639999999999999</v>
      </c>
      <c r="J40" s="2">
        <f>ROUND((Demographics!J40-AVERAGE(Demographics!J$2:J$152))/_xlfn.STDEV.P(Demographics!J$2:J$152),4)</f>
        <v>-1.5228999999999999</v>
      </c>
      <c r="K40" s="2">
        <f>ROUND((Demographics!K40-AVERAGE(Demographics!K$2:K$152))/_xlfn.STDEV.P(Demographics!K$2:K$152),4)</f>
        <v>0.2261</v>
      </c>
      <c r="L40" s="2">
        <f>ROUND((Demographics!L40-AVERAGE(Demographics!L$2:L$152))/_xlfn.STDEV.P(Demographics!L$2:L$152),4)</f>
        <v>-1.9784999999999999</v>
      </c>
      <c r="M40" s="2">
        <f>ROUND((Demographics!M40-AVERAGE(Demographics!M$2:M$152))/_xlfn.STDEV.P(Demographics!M$2:M$152),4)</f>
        <v>-1.5799000000000001</v>
      </c>
      <c r="N40" s="2">
        <f>ROUND((Demographics!N40-AVERAGE(Demographics!N$2:N$152))/_xlfn.STDEV.P(Demographics!N$2:N$152),4)</f>
        <v>2.1257000000000001</v>
      </c>
      <c r="O40" s="2">
        <f>ROUND((Demographics!O40-AVERAGE(Demographics!O$2:O$152))/_xlfn.STDEV.P(Demographics!O$2:O$152),4)</f>
        <v>1.7524999999999999</v>
      </c>
      <c r="P40" s="2">
        <f>ROUND((Demographics!P40-AVERAGE(Demographics!P$2:P$152))/_xlfn.STDEV.P(Demographics!P$2:P$152),4)</f>
        <v>-0.53359999999999996</v>
      </c>
      <c r="Q40" s="2">
        <f>ROUND((Demographics!Q40-AVERAGE(Demographics!Q$2:Q$152))/_xlfn.STDEV.P(Demographics!Q$2:Q$152),4)</f>
        <v>1.0094000000000001</v>
      </c>
      <c r="R40" s="2">
        <f>ROUND((Demographics!R40-AVERAGE(Demographics!R$2:R$152))/_xlfn.STDEV.P(Demographics!R$2:R$152),4)</f>
        <v>-1.992</v>
      </c>
      <c r="S40" s="2">
        <f>ROUND((Demographics!S40-AVERAGE(Demographics!S$2:S$152))/_xlfn.STDEV.P(Demographics!S$2:S$152),4)</f>
        <v>0.36009999999999998</v>
      </c>
      <c r="T40" s="2">
        <f>ROUND((Demographics!T40-AVERAGE(Demographics!T$2:T$152))/_xlfn.STDEV.P(Demographics!T$2:T$152),4)</f>
        <v>0.18529999999999999</v>
      </c>
      <c r="U40" s="2">
        <f>ROUND((Demographics!U40-AVERAGE(Demographics!U$2:U$152))/_xlfn.STDEV.P(Demographics!U$2:U$152),4)</f>
        <v>1.2584</v>
      </c>
      <c r="V40" s="2">
        <f>ROUND((Demographics!V40-AVERAGE(Demographics!V$2:V$152))/_xlfn.STDEV.P(Demographics!V$2:V$152),4)</f>
        <v>2.0278</v>
      </c>
      <c r="W40" s="2">
        <f>ROUND((Demographics!W40-AVERAGE(Demographics!W$2:W$152))/_xlfn.STDEV.P(Demographics!W$2:W$152),4)</f>
        <v>-1.3606</v>
      </c>
      <c r="X40" s="2">
        <f>ROUND((Demographics!X40-AVERAGE(Demographics!X$2:X$152))/_xlfn.STDEV.P(Demographics!X$2:X$152),4)</f>
        <v>-1.0386</v>
      </c>
      <c r="Y40" s="2">
        <f>ROUND((Demographics!Y40-AVERAGE(Demographics!Y$2:Y$152))/_xlfn.STDEV.P(Demographics!Y$2:Y$152),4)</f>
        <v>-1.5572999999999999</v>
      </c>
      <c r="Z40" s="2">
        <f>ROUND((Demographics!Z40-AVERAGE(Demographics!Z$2:Z$152))/_xlfn.STDEV.P(Demographics!Z$2:Z$152),4)</f>
        <v>-1.5058</v>
      </c>
      <c r="AA40" s="2">
        <f>ROUND((Demographics!AA40-AVERAGE(Demographics!AA$2:AA$152))/_xlfn.STDEV.P(Demographics!AA$2:AA$152),4)</f>
        <v>1.2003999999999999</v>
      </c>
      <c r="AB40" s="2">
        <f>ROUND((Demographics!AB40-AVERAGE(Demographics!AB$2:AB$152))/_xlfn.STDEV.P(Demographics!AB$2:AB$152),4)</f>
        <v>2.2452999999999999</v>
      </c>
      <c r="AC40" s="2">
        <f>ROUND((Demographics!AC40-AVERAGE(Demographics!AC$2:AC$152))/_xlfn.STDEV.P(Demographics!AC$2:AC$152),4)</f>
        <v>-1.5981000000000001</v>
      </c>
      <c r="AD40" s="2">
        <f>ROUND((Demographics!AD40-AVERAGE(Demographics!AD$2:AD$152))/_xlfn.STDEV.P(Demographics!AD$2:AD$152),4)</f>
        <v>-1.3289</v>
      </c>
      <c r="AE40" s="2">
        <f>ROUND((Demographics!AE40-AVERAGE(Demographics!AE$2:AE$152))/_xlfn.STDEV.P(Demographics!AE$2:AE$152),4)</f>
        <v>-1.7102999999999999</v>
      </c>
      <c r="AF40" s="2">
        <f>ROUND((Demographics!AF40-AVERAGE(Demographics!AF$2:AF$152))/_xlfn.STDEV.P(Demographics!AF$2:AF$152),4)</f>
        <v>-0.1173</v>
      </c>
      <c r="AG40" s="2">
        <f>ROUND((Demographics!AG40-AVERAGE(Demographics!AG$2:AG$152))/_xlfn.STDEV.P(Demographics!AG$2:AG$152),4)</f>
        <v>-0.3569</v>
      </c>
      <c r="AH40" s="2">
        <f>ROUND((Demographics!AH40-AVERAGE(Demographics!AH$2:AH$152))/_xlfn.STDEV.P(Demographics!AH$2:AH$152),4)</f>
        <v>-0.1206</v>
      </c>
      <c r="AI40" s="2">
        <f>ROUND((Demographics!AI40-AVERAGE(Demographics!AI$2:AI$152))/_xlfn.STDEV.P(Demographics!AI$2:AI$152),4)</f>
        <v>-0.37869999999999998</v>
      </c>
      <c r="AJ40" s="2">
        <f>ROUND((Demographics!AJ40-AVERAGE(Demographics!AJ$2:AJ$152))/_xlfn.STDEV.P(Demographics!AJ$2:AJ$152),4)</f>
        <v>-4.6199999999999998E-2</v>
      </c>
      <c r="AK40" s="2">
        <f>ROUND((Demographics!AK40-AVERAGE(Demographics!AK$2:AK$152))/_xlfn.STDEV.P(Demographics!AK$2:AK$152),4)</f>
        <v>-4.1399999999999999E-2</v>
      </c>
      <c r="AL40" s="2">
        <f>ROUND((Demographics!AL40-AVERAGE(Demographics!AL$2:AL$152))/_xlfn.STDEV.P(Demographics!AL$2:AL$152),4)</f>
        <v>0.72460000000000002</v>
      </c>
      <c r="AM40" s="2">
        <f>ROUND((Demographics!AM40-AVERAGE(Demographics!AM$2:AM$152))/_xlfn.STDEV.P(Demographics!AM$2:AM$152),4)</f>
        <v>-0.52829999999999999</v>
      </c>
      <c r="AN40" s="2">
        <f>ROUND((Demographics!AN40-AVERAGE(Demographics!AN$2:AN$152))/_xlfn.STDEV.P(Demographics!AN$2:AN$152),4)</f>
        <v>0.60829999999999995</v>
      </c>
      <c r="AO40" s="2">
        <f>ROUND((Demographics!AO40-AVERAGE(Demographics!AO$2:AO$152))/_xlfn.STDEV.P(Demographics!AO$2:AO$152),4)</f>
        <v>-0.34329999999999999</v>
      </c>
      <c r="AP40" s="2">
        <f>ROUND((Demographics!AP40-AVERAGE(Demographics!AP$2:AP$152))/_xlfn.STDEV.P(Demographics!AP$2:AP$152),4)</f>
        <v>-6.6699999999999995E-2</v>
      </c>
      <c r="AQ40" s="2">
        <f>ROUND((Demographics!AQ40-AVERAGE(Demographics!AQ$2:AQ$152))/_xlfn.STDEV.P(Demographics!AQ$2:AQ$152),4)</f>
        <v>-0.5323</v>
      </c>
      <c r="AR40" s="2">
        <f>ROUND((Demographics!AR40-AVERAGE(Demographics!AR$2:AR$152))/_xlfn.STDEV.P(Demographics!AR$2:AR$152),4)</f>
        <v>2.0021</v>
      </c>
    </row>
    <row r="41" spans="1:44" x14ac:dyDescent="0.55000000000000004">
      <c r="A41" s="2" t="s">
        <v>40</v>
      </c>
      <c r="B41" s="2">
        <f>ROUND((Demographics!B41-AVERAGE(Demographics!B$2:B$152))/_xlfn.STDEV.P(Demographics!B$2:B$152),4)</f>
        <v>0.28089999999999998</v>
      </c>
      <c r="C41" s="2">
        <f>ROUND((Demographics!C41-AVERAGE(Demographics!C$2:C$152))/_xlfn.STDEV.P(Demographics!C$2:C$152),4)</f>
        <v>-0.1963</v>
      </c>
      <c r="D41" s="2">
        <f>ROUND((Demographics!D41-AVERAGE(Demographics!D$2:D$152))/_xlfn.STDEV.P(Demographics!D$2:D$152),4)</f>
        <v>-0.15340000000000001</v>
      </c>
      <c r="E41" s="2">
        <f>ROUND((Demographics!E41-AVERAGE(Demographics!E$2:E$152))/_xlfn.STDEV.P(Demographics!E$2:E$152),4)</f>
        <v>-0.1249</v>
      </c>
      <c r="F41" s="2">
        <f>ROUND((Demographics!F41-AVERAGE(Demographics!F$2:F$152))/_xlfn.STDEV.P(Demographics!F$2:F$152),4)</f>
        <v>1.1024</v>
      </c>
      <c r="G41" s="2">
        <f>ROUND((Demographics!G41-AVERAGE(Demographics!G$2:G$152))/_xlfn.STDEV.P(Demographics!G$2:G$152),4)</f>
        <v>0.45440000000000003</v>
      </c>
      <c r="H41" s="2">
        <f>ROUND((Demographics!H41-AVERAGE(Demographics!H$2:H$152))/_xlfn.STDEV.P(Demographics!H$2:H$152),4)</f>
        <v>-0.36009999999999998</v>
      </c>
      <c r="I41" s="2">
        <f>ROUND((Demographics!I41-AVERAGE(Demographics!I$2:I$152))/_xlfn.STDEV.P(Demographics!I$2:I$152),4)</f>
        <v>0.79579999999999995</v>
      </c>
      <c r="J41" s="2">
        <f>ROUND((Demographics!J41-AVERAGE(Demographics!J$2:J$152))/_xlfn.STDEV.P(Demographics!J$2:J$152),4)</f>
        <v>-0.20349999999999999</v>
      </c>
      <c r="K41" s="2">
        <f>ROUND((Demographics!K41-AVERAGE(Demographics!K$2:K$152))/_xlfn.STDEV.P(Demographics!K$2:K$152),4)</f>
        <v>-0.37430000000000002</v>
      </c>
      <c r="L41" s="2">
        <f>ROUND((Demographics!L41-AVERAGE(Demographics!L$2:L$152))/_xlfn.STDEV.P(Demographics!L$2:L$152),4)</f>
        <v>0.53410000000000002</v>
      </c>
      <c r="M41" s="2">
        <f>ROUND((Demographics!M41-AVERAGE(Demographics!M$2:M$152))/_xlfn.STDEV.P(Demographics!M$2:M$152),4)</f>
        <v>0.71870000000000001</v>
      </c>
      <c r="N41" s="2">
        <f>ROUND((Demographics!N41-AVERAGE(Demographics!N$2:N$152))/_xlfn.STDEV.P(Demographics!N$2:N$152),4)</f>
        <v>-0.83660000000000001</v>
      </c>
      <c r="O41" s="2">
        <f>ROUND((Demographics!O41-AVERAGE(Demographics!O$2:O$152))/_xlfn.STDEV.P(Demographics!O$2:O$152),4)</f>
        <v>-0.95030000000000003</v>
      </c>
      <c r="P41" s="2">
        <f>ROUND((Demographics!P41-AVERAGE(Demographics!P$2:P$152))/_xlfn.STDEV.P(Demographics!P$2:P$152),4)</f>
        <v>0.66569999999999996</v>
      </c>
      <c r="Q41" s="2">
        <f>ROUND((Demographics!Q41-AVERAGE(Demographics!Q$2:Q$152))/_xlfn.STDEV.P(Demographics!Q$2:Q$152),4)</f>
        <v>-0.59399999999999997</v>
      </c>
      <c r="R41" s="2">
        <f>ROUND((Demographics!R41-AVERAGE(Demographics!R$2:R$152))/_xlfn.STDEV.P(Demographics!R$2:R$152),4)</f>
        <v>0.3513</v>
      </c>
      <c r="S41" s="2">
        <f>ROUND((Demographics!S41-AVERAGE(Demographics!S$2:S$152))/_xlfn.STDEV.P(Demographics!S$2:S$152),4)</f>
        <v>1.6258999999999999</v>
      </c>
      <c r="T41" s="2">
        <f>ROUND((Demographics!T41-AVERAGE(Demographics!T$2:T$152))/_xlfn.STDEV.P(Demographics!T$2:T$152),4)</f>
        <v>-0.91900000000000004</v>
      </c>
      <c r="U41" s="2">
        <f>ROUND((Demographics!U41-AVERAGE(Demographics!U$2:U$152))/_xlfn.STDEV.P(Demographics!U$2:U$152),4)</f>
        <v>-0.7893</v>
      </c>
      <c r="V41" s="2">
        <f>ROUND((Demographics!V41-AVERAGE(Demographics!V$2:V$152))/_xlfn.STDEV.P(Demographics!V$2:V$152),4)</f>
        <v>-1.0817000000000001</v>
      </c>
      <c r="W41" s="2">
        <f>ROUND((Demographics!W41-AVERAGE(Demographics!W$2:W$152))/_xlfn.STDEV.P(Demographics!W$2:W$152),4)</f>
        <v>-0.44359999999999999</v>
      </c>
      <c r="X41" s="2">
        <f>ROUND((Demographics!X41-AVERAGE(Demographics!X$2:X$152))/_xlfn.STDEV.P(Demographics!X$2:X$152),4)</f>
        <v>-0.88</v>
      </c>
      <c r="Y41" s="2">
        <f>ROUND((Demographics!Y41-AVERAGE(Demographics!Y$2:Y$152))/_xlfn.STDEV.P(Demographics!Y$2:Y$152),4)</f>
        <v>0.61850000000000005</v>
      </c>
      <c r="Z41" s="2">
        <f>ROUND((Demographics!Z41-AVERAGE(Demographics!Z$2:Z$152))/_xlfn.STDEV.P(Demographics!Z$2:Z$152),4)</f>
        <v>1.3587</v>
      </c>
      <c r="AA41" s="2">
        <f>ROUND((Demographics!AA41-AVERAGE(Demographics!AA$2:AA$152))/_xlfn.STDEV.P(Demographics!AA$2:AA$152),4)</f>
        <v>-0.45660000000000001</v>
      </c>
      <c r="AB41" s="2">
        <f>ROUND((Demographics!AB41-AVERAGE(Demographics!AB$2:AB$152))/_xlfn.STDEV.P(Demographics!AB$2:AB$152),4)</f>
        <v>-0.79610000000000003</v>
      </c>
      <c r="AC41" s="2">
        <f>ROUND((Demographics!AC41-AVERAGE(Demographics!AC$2:AC$152))/_xlfn.STDEV.P(Demographics!AC$2:AC$152),4)</f>
        <v>-4.5999999999999999E-2</v>
      </c>
      <c r="AD41" s="2">
        <f>ROUND((Demographics!AD41-AVERAGE(Demographics!AD$2:AD$152))/_xlfn.STDEV.P(Demographics!AD$2:AD$152),4)</f>
        <v>-0.37440000000000001</v>
      </c>
      <c r="AE41" s="2">
        <f>ROUND((Demographics!AE41-AVERAGE(Demographics!AE$2:AE$152))/_xlfn.STDEV.P(Demographics!AE$2:AE$152),4)</f>
        <v>1.2076</v>
      </c>
      <c r="AF41" s="2">
        <f>ROUND((Demographics!AF41-AVERAGE(Demographics!AF$2:AF$152))/_xlfn.STDEV.P(Demographics!AF$2:AF$152),4)</f>
        <v>0.96120000000000005</v>
      </c>
      <c r="AG41" s="2">
        <f>ROUND((Demographics!AG41-AVERAGE(Demographics!AG$2:AG$152))/_xlfn.STDEV.P(Demographics!AG$2:AG$152),4)</f>
        <v>0.78039999999999998</v>
      </c>
      <c r="AH41" s="2">
        <f>ROUND((Demographics!AH41-AVERAGE(Demographics!AH$2:AH$152))/_xlfn.STDEV.P(Demographics!AH$2:AH$152),4)</f>
        <v>-0.60980000000000001</v>
      </c>
      <c r="AI41" s="2">
        <f>ROUND((Demographics!AI41-AVERAGE(Demographics!AI$2:AI$152))/_xlfn.STDEV.P(Demographics!AI$2:AI$152),4)</f>
        <v>-0.53</v>
      </c>
      <c r="AJ41" s="2">
        <f>ROUND((Demographics!AJ41-AVERAGE(Demographics!AJ$2:AJ$152))/_xlfn.STDEV.P(Demographics!AJ$2:AJ$152),4)</f>
        <v>-0.2334</v>
      </c>
      <c r="AK41" s="2">
        <f>ROUND((Demographics!AK41-AVERAGE(Demographics!AK$2:AK$152))/_xlfn.STDEV.P(Demographics!AK$2:AK$152),4)</f>
        <v>-0.22239999999999999</v>
      </c>
      <c r="AL41" s="2">
        <f>ROUND((Demographics!AL41-AVERAGE(Demographics!AL$2:AL$152))/_xlfn.STDEV.P(Demographics!AL$2:AL$152),4)</f>
        <v>-0.73499999999999999</v>
      </c>
      <c r="AM41" s="2">
        <f>ROUND((Demographics!AM41-AVERAGE(Demographics!AM$2:AM$152))/_xlfn.STDEV.P(Demographics!AM$2:AM$152),4)</f>
        <v>-0.24560000000000001</v>
      </c>
      <c r="AN41" s="2">
        <f>ROUND((Demographics!AN41-AVERAGE(Demographics!AN$2:AN$152))/_xlfn.STDEV.P(Demographics!AN$2:AN$152),4)</f>
        <v>-0.41720000000000002</v>
      </c>
      <c r="AO41" s="2">
        <f>ROUND((Demographics!AO41-AVERAGE(Demographics!AO$2:AO$152))/_xlfn.STDEV.P(Demographics!AO$2:AO$152),4)</f>
        <v>-0.14760000000000001</v>
      </c>
      <c r="AP41" s="2">
        <f>ROUND((Demographics!AP41-AVERAGE(Demographics!AP$2:AP$152))/_xlfn.STDEV.P(Demographics!AP$2:AP$152),4)</f>
        <v>0.45569999999999999</v>
      </c>
      <c r="AQ41" s="2">
        <f>ROUND((Demographics!AQ41-AVERAGE(Demographics!AQ$2:AQ$152))/_xlfn.STDEV.P(Demographics!AQ$2:AQ$152),4)</f>
        <v>0.4602</v>
      </c>
      <c r="AR41" s="2">
        <f>ROUND((Demographics!AR41-AVERAGE(Demographics!AR$2:AR$152))/_xlfn.STDEV.P(Demographics!AR$2:AR$152),4)</f>
        <v>-0.31140000000000001</v>
      </c>
    </row>
    <row r="42" spans="1:44" x14ac:dyDescent="0.55000000000000004">
      <c r="A42" s="2" t="s">
        <v>41</v>
      </c>
      <c r="B42" s="2">
        <f>ROUND((Demographics!B42-AVERAGE(Demographics!B$2:B$152))/_xlfn.STDEV.P(Demographics!B$2:B$152),4)</f>
        <v>-0.159</v>
      </c>
      <c r="C42" s="2">
        <f>ROUND((Demographics!C42-AVERAGE(Demographics!C$2:C$152))/_xlfn.STDEV.P(Demographics!C$2:C$152),4)</f>
        <v>-0.4012</v>
      </c>
      <c r="D42" s="2">
        <f>ROUND((Demographics!D42-AVERAGE(Demographics!D$2:D$152))/_xlfn.STDEV.P(Demographics!D$2:D$152),4)</f>
        <v>-0.21410000000000001</v>
      </c>
      <c r="E42" s="2">
        <f>ROUND((Demographics!E42-AVERAGE(Demographics!E$2:E$152))/_xlfn.STDEV.P(Demographics!E$2:E$152),4)</f>
        <v>0.44350000000000001</v>
      </c>
      <c r="F42" s="2">
        <f>ROUND((Demographics!F42-AVERAGE(Demographics!F$2:F$152))/_xlfn.STDEV.P(Demographics!F$2:F$152),4)</f>
        <v>0.32640000000000002</v>
      </c>
      <c r="G42" s="2">
        <f>ROUND((Demographics!G42-AVERAGE(Demographics!G$2:G$152))/_xlfn.STDEV.P(Demographics!G$2:G$152),4)</f>
        <v>-0.21970000000000001</v>
      </c>
      <c r="H42" s="2">
        <f>ROUND((Demographics!H42-AVERAGE(Demographics!H$2:H$152))/_xlfn.STDEV.P(Demographics!H$2:H$152),4)</f>
        <v>0.3548</v>
      </c>
      <c r="I42" s="2">
        <f>ROUND((Demographics!I42-AVERAGE(Demographics!I$2:I$152))/_xlfn.STDEV.P(Demographics!I$2:I$152),4)</f>
        <v>-0.10920000000000001</v>
      </c>
      <c r="J42" s="2">
        <f>ROUND((Demographics!J42-AVERAGE(Demographics!J$2:J$152))/_xlfn.STDEV.P(Demographics!J$2:J$152),4)</f>
        <v>-0.37159999999999999</v>
      </c>
      <c r="K42" s="2">
        <f>ROUND((Demographics!K42-AVERAGE(Demographics!K$2:K$152))/_xlfn.STDEV.P(Demographics!K$2:K$152),4)</f>
        <v>0.70699999999999996</v>
      </c>
      <c r="L42" s="2">
        <f>ROUND((Demographics!L42-AVERAGE(Demographics!L$2:L$152))/_xlfn.STDEV.P(Demographics!L$2:L$152),4)</f>
        <v>-0.40749999999999997</v>
      </c>
      <c r="M42" s="2">
        <f>ROUND((Demographics!M42-AVERAGE(Demographics!M$2:M$152))/_xlfn.STDEV.P(Demographics!M$2:M$152),4)</f>
        <v>-5.5E-2</v>
      </c>
      <c r="N42" s="2">
        <f>ROUND((Demographics!N42-AVERAGE(Demographics!N$2:N$152))/_xlfn.STDEV.P(Demographics!N$2:N$152),4)</f>
        <v>0.51449999999999996</v>
      </c>
      <c r="O42" s="2">
        <f>ROUND((Demographics!O42-AVERAGE(Demographics!O$2:O$152))/_xlfn.STDEV.P(Demographics!O$2:O$152),4)</f>
        <v>0.55289999999999995</v>
      </c>
      <c r="P42" s="2">
        <f>ROUND((Demographics!P42-AVERAGE(Demographics!P$2:P$152))/_xlfn.STDEV.P(Demographics!P$2:P$152),4)</f>
        <v>-0.58609999999999995</v>
      </c>
      <c r="Q42" s="2">
        <f>ROUND((Demographics!Q42-AVERAGE(Demographics!Q$2:Q$152))/_xlfn.STDEV.P(Demographics!Q$2:Q$152),4)</f>
        <v>0.85329999999999995</v>
      </c>
      <c r="R42" s="2">
        <f>ROUND((Demographics!R42-AVERAGE(Demographics!R$2:R$152))/_xlfn.STDEV.P(Demographics!R$2:R$152),4)</f>
        <v>4.58E-2</v>
      </c>
      <c r="S42" s="2">
        <f>ROUND((Demographics!S42-AVERAGE(Demographics!S$2:S$152))/_xlfn.STDEV.P(Demographics!S$2:S$152),4)</f>
        <v>-0.72489999999999999</v>
      </c>
      <c r="T42" s="2">
        <f>ROUND((Demographics!T42-AVERAGE(Demographics!T$2:T$152))/_xlfn.STDEV.P(Demographics!T$2:T$152),4)</f>
        <v>0.41539999999999999</v>
      </c>
      <c r="U42" s="2">
        <f>ROUND((Demographics!U42-AVERAGE(Demographics!U$2:U$152))/_xlfn.STDEV.P(Demographics!U$2:U$152),4)</f>
        <v>0.63029999999999997</v>
      </c>
      <c r="V42" s="2">
        <f>ROUND((Demographics!V42-AVERAGE(Demographics!V$2:V$152))/_xlfn.STDEV.P(Demographics!V$2:V$152),4)</f>
        <v>0.60699999999999998</v>
      </c>
      <c r="W42" s="2">
        <f>ROUND((Demographics!W42-AVERAGE(Demographics!W$2:W$152))/_xlfn.STDEV.P(Demographics!W$2:W$152),4)</f>
        <v>0.35360000000000003</v>
      </c>
      <c r="X42" s="2">
        <f>ROUND((Demographics!X42-AVERAGE(Demographics!X$2:X$152))/_xlfn.STDEV.P(Demographics!X$2:X$152),4)</f>
        <v>0.82450000000000001</v>
      </c>
      <c r="Y42" s="2">
        <f>ROUND((Demographics!Y42-AVERAGE(Demographics!Y$2:Y$152))/_xlfn.STDEV.P(Demographics!Y$2:Y$152),4)</f>
        <v>-0.83299999999999996</v>
      </c>
      <c r="Z42" s="2">
        <f>ROUND((Demographics!Z42-AVERAGE(Demographics!Z$2:Z$152))/_xlfn.STDEV.P(Demographics!Z$2:Z$152),4)</f>
        <v>-0.88690000000000002</v>
      </c>
      <c r="AA42" s="2">
        <f>ROUND((Demographics!AA42-AVERAGE(Demographics!AA$2:AA$152))/_xlfn.STDEV.P(Demographics!AA$2:AA$152),4)</f>
        <v>6.9099999999999995E-2</v>
      </c>
      <c r="AB42" s="2">
        <f>ROUND((Demographics!AB42-AVERAGE(Demographics!AB$2:AB$152))/_xlfn.STDEV.P(Demographics!AB$2:AB$152),4)</f>
        <v>0.58909999999999996</v>
      </c>
      <c r="AC42" s="2">
        <f>ROUND((Demographics!AC42-AVERAGE(Demographics!AC$2:AC$152))/_xlfn.STDEV.P(Demographics!AC$2:AC$152),4)</f>
        <v>0.56399999999999995</v>
      </c>
      <c r="AD42" s="2">
        <f>ROUND((Demographics!AD42-AVERAGE(Demographics!AD$2:AD$152))/_xlfn.STDEV.P(Demographics!AD$2:AD$152),4)</f>
        <v>-0.58720000000000006</v>
      </c>
      <c r="AE42" s="2">
        <f>ROUND((Demographics!AE42-AVERAGE(Demographics!AE$2:AE$152))/_xlfn.STDEV.P(Demographics!AE$2:AE$152),4)</f>
        <v>-4.99E-2</v>
      </c>
      <c r="AF42" s="2">
        <f>ROUND((Demographics!AF42-AVERAGE(Demographics!AF$2:AF$152))/_xlfn.STDEV.P(Demographics!AF$2:AF$152),4)</f>
        <v>-0.62280000000000002</v>
      </c>
      <c r="AG42" s="2">
        <f>ROUND((Demographics!AG42-AVERAGE(Demographics!AG$2:AG$152))/_xlfn.STDEV.P(Demographics!AG$2:AG$152),4)</f>
        <v>-1E-4</v>
      </c>
      <c r="AH42" s="2">
        <f>ROUND((Demographics!AH42-AVERAGE(Demographics!AH$2:AH$152))/_xlfn.STDEV.P(Demographics!AH$2:AH$152),4)</f>
        <v>0.21640000000000001</v>
      </c>
      <c r="AI42" s="2">
        <f>ROUND((Demographics!AI42-AVERAGE(Demographics!AI$2:AI$152))/_xlfn.STDEV.P(Demographics!AI$2:AI$152),4)</f>
        <v>-0.38850000000000001</v>
      </c>
      <c r="AJ42" s="2">
        <f>ROUND((Demographics!AJ42-AVERAGE(Demographics!AJ$2:AJ$152))/_xlfn.STDEV.P(Demographics!AJ$2:AJ$152),4)</f>
        <v>-0.1988</v>
      </c>
      <c r="AK42" s="2">
        <f>ROUND((Demographics!AK42-AVERAGE(Demographics!AK$2:AK$152))/_xlfn.STDEV.P(Demographics!AK$2:AK$152),4)</f>
        <v>-0.58089999999999997</v>
      </c>
      <c r="AL42" s="2">
        <f>ROUND((Demographics!AL42-AVERAGE(Demographics!AL$2:AL$152))/_xlfn.STDEV.P(Demographics!AL$2:AL$152),4)</f>
        <v>0.82899999999999996</v>
      </c>
      <c r="AM42" s="2">
        <f>ROUND((Demographics!AM42-AVERAGE(Demographics!AM$2:AM$152))/_xlfn.STDEV.P(Demographics!AM$2:AM$152),4)</f>
        <v>0.51900000000000002</v>
      </c>
      <c r="AN42" s="2">
        <f>ROUND((Demographics!AN42-AVERAGE(Demographics!AN$2:AN$152))/_xlfn.STDEV.P(Demographics!AN$2:AN$152),4)</f>
        <v>0.67220000000000002</v>
      </c>
      <c r="AO42" s="2">
        <f>ROUND((Demographics!AO42-AVERAGE(Demographics!AO$2:AO$152))/_xlfn.STDEV.P(Demographics!AO$2:AO$152),4)</f>
        <v>-0.60550000000000004</v>
      </c>
      <c r="AP42" s="2">
        <f>ROUND((Demographics!AP42-AVERAGE(Demographics!AP$2:AP$152))/_xlfn.STDEV.P(Demographics!AP$2:AP$152),4)</f>
        <v>-0.8669</v>
      </c>
      <c r="AQ42" s="2">
        <f>ROUND((Demographics!AQ42-AVERAGE(Demographics!AQ$2:AQ$152))/_xlfn.STDEV.P(Demographics!AQ$2:AQ$152),4)</f>
        <v>-0.95050000000000001</v>
      </c>
      <c r="AR42" s="2">
        <f>ROUND((Demographics!AR42-AVERAGE(Demographics!AR$2:AR$152))/_xlfn.STDEV.P(Demographics!AR$2:AR$152),4)</f>
        <v>0.1646</v>
      </c>
    </row>
    <row r="43" spans="1:44" x14ac:dyDescent="0.55000000000000004">
      <c r="A43" s="2" t="s">
        <v>42</v>
      </c>
      <c r="B43" s="2">
        <f>ROUND((Demographics!B43-AVERAGE(Demographics!B$2:B$152))/_xlfn.STDEV.P(Demographics!B$2:B$152),4)</f>
        <v>1.1606000000000001</v>
      </c>
      <c r="C43" s="2">
        <f>ROUND((Demographics!C43-AVERAGE(Demographics!C$2:C$152))/_xlfn.STDEV.P(Demographics!C$2:C$152),4)</f>
        <v>-0.31009999999999999</v>
      </c>
      <c r="D43" s="2">
        <f>ROUND((Demographics!D43-AVERAGE(Demographics!D$2:D$152))/_xlfn.STDEV.P(Demographics!D$2:D$152),4)</f>
        <v>-0.52480000000000004</v>
      </c>
      <c r="E43" s="2">
        <f>ROUND((Demographics!E43-AVERAGE(Demographics!E$2:E$152))/_xlfn.STDEV.P(Demographics!E$2:E$152),4)</f>
        <v>0.76829999999999998</v>
      </c>
      <c r="F43" s="2">
        <f>ROUND((Demographics!F43-AVERAGE(Demographics!F$2:F$152))/_xlfn.STDEV.P(Demographics!F$2:F$152),4)</f>
        <v>1.3646</v>
      </c>
      <c r="G43" s="2">
        <f>ROUND((Demographics!G43-AVERAGE(Demographics!G$2:G$152))/_xlfn.STDEV.P(Demographics!G$2:G$152),4)</f>
        <v>-0.13880000000000001</v>
      </c>
      <c r="H43" s="2">
        <f>ROUND((Demographics!H43-AVERAGE(Demographics!H$2:H$152))/_xlfn.STDEV.P(Demographics!H$2:H$152),4)</f>
        <v>-0.74139999999999995</v>
      </c>
      <c r="I43" s="2">
        <f>ROUND((Demographics!I43-AVERAGE(Demographics!I$2:I$152))/_xlfn.STDEV.P(Demographics!I$2:I$152),4)</f>
        <v>0.78790000000000004</v>
      </c>
      <c r="J43" s="2">
        <f>ROUND((Demographics!J43-AVERAGE(Demographics!J$2:J$152))/_xlfn.STDEV.P(Demographics!J$2:J$152),4)</f>
        <v>-0.52890000000000004</v>
      </c>
      <c r="K43" s="2">
        <f>ROUND((Demographics!K43-AVERAGE(Demographics!K$2:K$152))/_xlfn.STDEV.P(Demographics!K$2:K$152),4)</f>
        <v>0.8004</v>
      </c>
      <c r="L43" s="2">
        <f>ROUND((Demographics!L43-AVERAGE(Demographics!L$2:L$152))/_xlfn.STDEV.P(Demographics!L$2:L$152),4)</f>
        <v>-6.8199999999999997E-2</v>
      </c>
      <c r="M43" s="2">
        <f>ROUND((Demographics!M43-AVERAGE(Demographics!M$2:M$152))/_xlfn.STDEV.P(Demographics!M$2:M$152),4)</f>
        <v>1.0282</v>
      </c>
      <c r="N43" s="2">
        <f>ROUND((Demographics!N43-AVERAGE(Demographics!N$2:N$152))/_xlfn.STDEV.P(Demographics!N$2:N$152),4)</f>
        <v>-0.12509999999999999</v>
      </c>
      <c r="O43" s="2">
        <f>ROUND((Demographics!O43-AVERAGE(Demographics!O$2:O$152))/_xlfn.STDEV.P(Demographics!O$2:O$152),4)</f>
        <v>-0.23719999999999999</v>
      </c>
      <c r="P43" s="2">
        <f>ROUND((Demographics!P43-AVERAGE(Demographics!P$2:P$152))/_xlfn.STDEV.P(Demographics!P$2:P$152),4)</f>
        <v>-0.19670000000000001</v>
      </c>
      <c r="Q43" s="2">
        <f>ROUND((Demographics!Q43-AVERAGE(Demographics!Q$2:Q$152))/_xlfn.STDEV.P(Demographics!Q$2:Q$152),4)</f>
        <v>1.4716</v>
      </c>
      <c r="R43" s="2">
        <f>ROUND((Demographics!R43-AVERAGE(Demographics!R$2:R$152))/_xlfn.STDEV.P(Demographics!R$2:R$152),4)</f>
        <v>0.36870000000000003</v>
      </c>
      <c r="S43" s="2">
        <f>ROUND((Demographics!S43-AVERAGE(Demographics!S$2:S$152))/_xlfn.STDEV.P(Demographics!S$2:S$152),4)</f>
        <v>-0.48070000000000002</v>
      </c>
      <c r="T43" s="2">
        <f>ROUND((Demographics!T43-AVERAGE(Demographics!T$2:T$152))/_xlfn.STDEV.P(Demographics!T$2:T$152),4)</f>
        <v>-2.64E-2</v>
      </c>
      <c r="U43" s="2">
        <f>ROUND((Demographics!U43-AVERAGE(Demographics!U$2:U$152))/_xlfn.STDEV.P(Demographics!U$2:U$152),4)</f>
        <v>1E-4</v>
      </c>
      <c r="V43" s="2">
        <f>ROUND((Demographics!V43-AVERAGE(Demographics!V$2:V$152))/_xlfn.STDEV.P(Demographics!V$2:V$152),4)</f>
        <v>0.30180000000000001</v>
      </c>
      <c r="W43" s="2">
        <f>ROUND((Demographics!W43-AVERAGE(Demographics!W$2:W$152))/_xlfn.STDEV.P(Demographics!W$2:W$152),4)</f>
        <v>0.12180000000000001</v>
      </c>
      <c r="X43" s="2">
        <f>ROUND((Demographics!X43-AVERAGE(Demographics!X$2:X$152))/_xlfn.STDEV.P(Demographics!X$2:X$152),4)</f>
        <v>1.7305999999999999</v>
      </c>
      <c r="Y43" s="2">
        <f>ROUND((Demographics!Y43-AVERAGE(Demographics!Y$2:Y$152))/_xlfn.STDEV.P(Demographics!Y$2:Y$152),4)</f>
        <v>-0.57269999999999999</v>
      </c>
      <c r="Z43" s="2">
        <f>ROUND((Demographics!Z43-AVERAGE(Demographics!Z$2:Z$152))/_xlfn.STDEV.P(Demographics!Z$2:Z$152),4)</f>
        <v>-0.22259999999999999</v>
      </c>
      <c r="AA43" s="2">
        <f>ROUND((Demographics!AA43-AVERAGE(Demographics!AA$2:AA$152))/_xlfn.STDEV.P(Demographics!AA$2:AA$152),4)</f>
        <v>-0.18709999999999999</v>
      </c>
      <c r="AB43" s="2">
        <f>ROUND((Demographics!AB43-AVERAGE(Demographics!AB$2:AB$152))/_xlfn.STDEV.P(Demographics!AB$2:AB$152),4)</f>
        <v>-0.126</v>
      </c>
      <c r="AC43" s="2">
        <f>ROUND((Demographics!AC43-AVERAGE(Demographics!AC$2:AC$152))/_xlfn.STDEV.P(Demographics!AC$2:AC$152),4)</f>
        <v>-1.9099999999999999E-2</v>
      </c>
      <c r="AD43" s="2">
        <f>ROUND((Demographics!AD43-AVERAGE(Demographics!AD$2:AD$152))/_xlfn.STDEV.P(Demographics!AD$2:AD$152),4)</f>
        <v>0.37380000000000002</v>
      </c>
      <c r="AE43" s="2">
        <f>ROUND((Demographics!AE43-AVERAGE(Demographics!AE$2:AE$152))/_xlfn.STDEV.P(Demographics!AE$2:AE$152),4)</f>
        <v>0.249</v>
      </c>
      <c r="AF43" s="2">
        <f>ROUND((Demographics!AF43-AVERAGE(Demographics!AF$2:AF$152))/_xlfn.STDEV.P(Demographics!AF$2:AF$152),4)</f>
        <v>7.1499999999999994E-2</v>
      </c>
      <c r="AG43" s="2">
        <f>ROUND((Demographics!AG43-AVERAGE(Demographics!AG$2:AG$152))/_xlfn.STDEV.P(Demographics!AG$2:AG$152),4)</f>
        <v>0.93820000000000003</v>
      </c>
      <c r="AH43" s="2">
        <f>ROUND((Demographics!AH43-AVERAGE(Demographics!AH$2:AH$152))/_xlfn.STDEV.P(Demographics!AH$2:AH$152),4)</f>
        <v>-0.60980000000000001</v>
      </c>
      <c r="AI43" s="2">
        <f>ROUND((Demographics!AI43-AVERAGE(Demographics!AI$2:AI$152))/_xlfn.STDEV.P(Demographics!AI$2:AI$152),4)</f>
        <v>-0.53969999999999996</v>
      </c>
      <c r="AJ43" s="2">
        <f>ROUND((Demographics!AJ43-AVERAGE(Demographics!AJ$2:AJ$152))/_xlfn.STDEV.P(Demographics!AJ$2:AJ$152),4)</f>
        <v>-0.21959999999999999</v>
      </c>
      <c r="AK43" s="2">
        <f>ROUND((Demographics!AK43-AVERAGE(Demographics!AK$2:AK$152))/_xlfn.STDEV.P(Demographics!AK$2:AK$152),4)</f>
        <v>-1.0995999999999999</v>
      </c>
      <c r="AL43" s="2">
        <f>ROUND((Demographics!AL43-AVERAGE(Demographics!AL$2:AL$152))/_xlfn.STDEV.P(Demographics!AL$2:AL$152),4)</f>
        <v>3.6299999999999999E-2</v>
      </c>
      <c r="AM43" s="2">
        <f>ROUND((Demographics!AM43-AVERAGE(Demographics!AM$2:AM$152))/_xlfn.STDEV.P(Demographics!AM$2:AM$152),4)</f>
        <v>1.5394000000000001</v>
      </c>
      <c r="AN43" s="2">
        <f>ROUND((Demographics!AN43-AVERAGE(Demographics!AN$2:AN$152))/_xlfn.STDEV.P(Demographics!AN$2:AN$152),4)</f>
        <v>-0.37359999999999999</v>
      </c>
      <c r="AO43" s="2">
        <f>ROUND((Demographics!AO43-AVERAGE(Demographics!AO$2:AO$152))/_xlfn.STDEV.P(Demographics!AO$2:AO$152),4)</f>
        <v>-0.6905</v>
      </c>
      <c r="AP43" s="2">
        <f>ROUND((Demographics!AP43-AVERAGE(Demographics!AP$2:AP$152))/_xlfn.STDEV.P(Demographics!AP$2:AP$152),4)</f>
        <v>-0.90249999999999997</v>
      </c>
      <c r="AQ43" s="2">
        <f>ROUND((Demographics!AQ43-AVERAGE(Demographics!AQ$2:AQ$152))/_xlfn.STDEV.P(Demographics!AQ$2:AQ$152),4)</f>
        <v>-0.5323</v>
      </c>
      <c r="AR43" s="2">
        <f>ROUND((Demographics!AR43-AVERAGE(Demographics!AR$2:AR$152))/_xlfn.STDEV.P(Demographics!AR$2:AR$152),4)</f>
        <v>0.89080000000000004</v>
      </c>
    </row>
    <row r="44" spans="1:44" x14ac:dyDescent="0.55000000000000004">
      <c r="A44" s="2" t="s">
        <v>43</v>
      </c>
      <c r="B44" s="2">
        <f>ROUND((Demographics!B44-AVERAGE(Demographics!B$2:B$152))/_xlfn.STDEV.P(Demographics!B$2:B$152),4)</f>
        <v>0.31230000000000002</v>
      </c>
      <c r="C44" s="2">
        <f>ROUND((Demographics!C44-AVERAGE(Demographics!C$2:C$152))/_xlfn.STDEV.P(Demographics!C$2:C$152),4)</f>
        <v>-0.441</v>
      </c>
      <c r="D44" s="2">
        <f>ROUND((Demographics!D44-AVERAGE(Demographics!D$2:D$152))/_xlfn.STDEV.P(Demographics!D$2:D$152),4)</f>
        <v>-0.75060000000000004</v>
      </c>
      <c r="E44" s="2">
        <f>ROUND((Demographics!E44-AVERAGE(Demographics!E$2:E$152))/_xlfn.STDEV.P(Demographics!E$2:E$152),4)</f>
        <v>-0.73699999999999999</v>
      </c>
      <c r="F44" s="2">
        <f>ROUND((Demographics!F44-AVERAGE(Demographics!F$2:F$152))/_xlfn.STDEV.P(Demographics!F$2:F$152),4)</f>
        <v>-0.156</v>
      </c>
      <c r="G44" s="2">
        <f>ROUND((Demographics!G44-AVERAGE(Demographics!G$2:G$152))/_xlfn.STDEV.P(Demographics!G$2:G$152),4)</f>
        <v>0.28179999999999999</v>
      </c>
      <c r="H44" s="2">
        <f>ROUND((Demographics!H44-AVERAGE(Demographics!H$2:H$152))/_xlfn.STDEV.P(Demographics!H$2:H$152),4)</f>
        <v>0.879</v>
      </c>
      <c r="I44" s="2">
        <f>ROUND((Demographics!I44-AVERAGE(Demographics!I$2:I$152))/_xlfn.STDEV.P(Demographics!I$2:I$152),4)</f>
        <v>0.89180000000000004</v>
      </c>
      <c r="J44" s="2">
        <f>ROUND((Demographics!J44-AVERAGE(Demographics!J$2:J$152))/_xlfn.STDEV.P(Demographics!J$2:J$152),4)</f>
        <v>1.738</v>
      </c>
      <c r="K44" s="2">
        <f>ROUND((Demographics!K44-AVERAGE(Demographics!K$2:K$152))/_xlfn.STDEV.P(Demographics!K$2:K$152),4)</f>
        <v>-0.40179999999999999</v>
      </c>
      <c r="L44" s="2">
        <f>ROUND((Demographics!L44-AVERAGE(Demographics!L$2:L$152))/_xlfn.STDEV.P(Demographics!L$2:L$152),4)</f>
        <v>0.52610000000000001</v>
      </c>
      <c r="M44" s="2">
        <f>ROUND((Demographics!M44-AVERAGE(Demographics!M$2:M$152))/_xlfn.STDEV.P(Demographics!M$2:M$152),4)</f>
        <v>1.0972</v>
      </c>
      <c r="N44" s="2">
        <f>ROUND((Demographics!N44-AVERAGE(Demographics!N$2:N$152))/_xlfn.STDEV.P(Demographics!N$2:N$152),4)</f>
        <v>-0.89780000000000004</v>
      </c>
      <c r="O44" s="2">
        <f>ROUND((Demographics!O44-AVERAGE(Demographics!O$2:O$152))/_xlfn.STDEV.P(Demographics!O$2:O$152),4)</f>
        <v>-0.89</v>
      </c>
      <c r="P44" s="2">
        <f>ROUND((Demographics!P44-AVERAGE(Demographics!P$2:P$152))/_xlfn.STDEV.P(Demographics!P$2:P$152),4)</f>
        <v>0.37190000000000001</v>
      </c>
      <c r="Q44" s="2">
        <f>ROUND((Demographics!Q44-AVERAGE(Demographics!Q$2:Q$152))/_xlfn.STDEV.P(Demographics!Q$2:Q$152),4)</f>
        <v>-0.49669999999999997</v>
      </c>
      <c r="R44" s="2">
        <f>ROUND((Demographics!R44-AVERAGE(Demographics!R$2:R$152))/_xlfn.STDEV.P(Demographics!R$2:R$152),4)</f>
        <v>0.27500000000000002</v>
      </c>
      <c r="S44" s="2">
        <f>ROUND((Demographics!S44-AVERAGE(Demographics!S$2:S$152))/_xlfn.STDEV.P(Demographics!S$2:S$152),4)</f>
        <v>-0.57389999999999997</v>
      </c>
      <c r="T44" s="2">
        <f>ROUND((Demographics!T44-AVERAGE(Demographics!T$2:T$152))/_xlfn.STDEV.P(Demographics!T$2:T$152),4)</f>
        <v>-0.16439999999999999</v>
      </c>
      <c r="U44" s="2">
        <f>ROUND((Demographics!U44-AVERAGE(Demographics!U$2:U$152))/_xlfn.STDEV.P(Demographics!U$2:U$152),4)</f>
        <v>-0.48599999999999999</v>
      </c>
      <c r="V44" s="2">
        <f>ROUND((Demographics!V44-AVERAGE(Demographics!V$2:V$152))/_xlfn.STDEV.P(Demographics!V$2:V$152),4)</f>
        <v>0.25430000000000003</v>
      </c>
      <c r="W44" s="2">
        <f>ROUND((Demographics!W44-AVERAGE(Demographics!W$2:W$152))/_xlfn.STDEV.P(Demographics!W$2:W$152),4)</f>
        <v>0.80959999999999999</v>
      </c>
      <c r="X44" s="2">
        <f>ROUND((Demographics!X44-AVERAGE(Demographics!X$2:X$152))/_xlfn.STDEV.P(Demographics!X$2:X$152),4)</f>
        <v>-3.0599999999999999E-2</v>
      </c>
      <c r="Y44" s="2">
        <f>ROUND((Demographics!Y44-AVERAGE(Demographics!Y$2:Y$152))/_xlfn.STDEV.P(Demographics!Y$2:Y$152),4)</f>
        <v>0.45679999999999998</v>
      </c>
      <c r="Z44" s="2">
        <f>ROUND((Demographics!Z44-AVERAGE(Demographics!Z$2:Z$152))/_xlfn.STDEV.P(Demographics!Z$2:Z$152),4)</f>
        <v>0.1565</v>
      </c>
      <c r="AA44" s="2">
        <f>ROUND((Demographics!AA44-AVERAGE(Demographics!AA$2:AA$152))/_xlfn.STDEV.P(Demographics!AA$2:AA$152),4)</f>
        <v>-0.74939999999999996</v>
      </c>
      <c r="AB44" s="2">
        <f>ROUND((Demographics!AB44-AVERAGE(Demographics!AB$2:AB$152))/_xlfn.STDEV.P(Demographics!AB$2:AB$152),4)</f>
        <v>-0.66769999999999996</v>
      </c>
      <c r="AC44" s="2">
        <f>ROUND((Demographics!AC44-AVERAGE(Demographics!AC$2:AC$152))/_xlfn.STDEV.P(Demographics!AC$2:AC$152),4)</f>
        <v>1.4791000000000001</v>
      </c>
      <c r="AD44" s="2">
        <f>ROUND((Demographics!AD44-AVERAGE(Demographics!AD$2:AD$152))/_xlfn.STDEV.P(Demographics!AD$2:AD$152),4)</f>
        <v>1.0831999999999999</v>
      </c>
      <c r="AE44" s="2">
        <f>ROUND((Demographics!AE44-AVERAGE(Demographics!AE$2:AE$152))/_xlfn.STDEV.P(Demographics!AE$2:AE$152),4)</f>
        <v>0.76239999999999997</v>
      </c>
      <c r="AF44" s="2">
        <f>ROUND((Demographics!AF44-AVERAGE(Demographics!AF$2:AF$152))/_xlfn.STDEV.P(Demographics!AF$2:AF$152),4)</f>
        <v>0.60399999999999998</v>
      </c>
      <c r="AG44" s="2">
        <f>ROUND((Demographics!AG44-AVERAGE(Demographics!AG$2:AG$152))/_xlfn.STDEV.P(Demographics!AG$2:AG$152),4)</f>
        <v>1.0619000000000001</v>
      </c>
      <c r="AH44" s="2">
        <f>ROUND((Demographics!AH44-AVERAGE(Demographics!AH$2:AH$152))/_xlfn.STDEV.P(Demographics!AH$2:AH$152),4)</f>
        <v>-0.60160000000000002</v>
      </c>
      <c r="AI44" s="2">
        <f>ROUND((Demographics!AI44-AVERAGE(Demographics!AI$2:AI$152))/_xlfn.STDEV.P(Demographics!AI$2:AI$152),4)</f>
        <v>-0.52270000000000005</v>
      </c>
      <c r="AJ44" s="2">
        <f>ROUND((Demographics!AJ44-AVERAGE(Demographics!AJ$2:AJ$152))/_xlfn.STDEV.P(Demographics!AJ$2:AJ$152),4)</f>
        <v>-0.21959999999999999</v>
      </c>
      <c r="AK44" s="2">
        <f>ROUND((Demographics!AK44-AVERAGE(Demographics!AK$2:AK$152))/_xlfn.STDEV.P(Demographics!AK$2:AK$152),4)</f>
        <v>-1.1240000000000001</v>
      </c>
      <c r="AL44" s="2">
        <f>ROUND((Demographics!AL44-AVERAGE(Demographics!AL$2:AL$152))/_xlfn.STDEV.P(Demographics!AL$2:AL$152),4)</f>
        <v>-0.43020000000000003</v>
      </c>
      <c r="AM44" s="2">
        <f>ROUND((Demographics!AM44-AVERAGE(Demographics!AM$2:AM$152))/_xlfn.STDEV.P(Demographics!AM$2:AM$152),4)</f>
        <v>0.1744</v>
      </c>
      <c r="AN44" s="2">
        <f>ROUND((Demographics!AN44-AVERAGE(Demographics!AN$2:AN$152))/_xlfn.STDEV.P(Demographics!AN$2:AN$152),4)</f>
        <v>0.19220000000000001</v>
      </c>
      <c r="AO44" s="2">
        <f>ROUND((Demographics!AO44-AVERAGE(Demographics!AO$2:AO$152))/_xlfn.STDEV.P(Demographics!AO$2:AO$152),4)</f>
        <v>-0.17349999999999999</v>
      </c>
      <c r="AP44" s="2">
        <f>ROUND((Demographics!AP44-AVERAGE(Demographics!AP$2:AP$152))/_xlfn.STDEV.P(Demographics!AP$2:AP$152),4)</f>
        <v>-0.32390000000000002</v>
      </c>
      <c r="AQ44" s="2">
        <f>ROUND((Demographics!AQ44-AVERAGE(Demographics!AQ$2:AQ$152))/_xlfn.STDEV.P(Demographics!AQ$2:AQ$152),4)</f>
        <v>0.1368</v>
      </c>
      <c r="AR44" s="2">
        <f>ROUND((Demographics!AR44-AVERAGE(Demographics!AR$2:AR$152))/_xlfn.STDEV.P(Demographics!AR$2:AR$152),4)</f>
        <v>-0.5333</v>
      </c>
    </row>
    <row r="45" spans="1:44" x14ac:dyDescent="0.55000000000000004">
      <c r="A45" s="2" t="s">
        <v>44</v>
      </c>
      <c r="B45" s="2">
        <f>ROUND((Demographics!B45-AVERAGE(Demographics!B$2:B$152))/_xlfn.STDEV.P(Demographics!B$2:B$152),4)</f>
        <v>9.2399999999999996E-2</v>
      </c>
      <c r="C45" s="2">
        <f>ROUND((Demographics!C45-AVERAGE(Demographics!C$2:C$152))/_xlfn.STDEV.P(Demographics!C$2:C$152),4)</f>
        <v>-0.28170000000000001</v>
      </c>
      <c r="D45" s="2">
        <f>ROUND((Demographics!D45-AVERAGE(Demographics!D$2:D$152))/_xlfn.STDEV.P(Demographics!D$2:D$152),4)</f>
        <v>-0.35730000000000001</v>
      </c>
      <c r="E45" s="2">
        <f>ROUND((Demographics!E45-AVERAGE(Demographics!E$2:E$152))/_xlfn.STDEV.P(Demographics!E$2:E$152),4)</f>
        <v>0.16869999999999999</v>
      </c>
      <c r="F45" s="2">
        <f>ROUND((Demographics!F45-AVERAGE(Demographics!F$2:F$152))/_xlfn.STDEV.P(Demographics!F$2:F$152),4)</f>
        <v>1.0395000000000001</v>
      </c>
      <c r="G45" s="2">
        <f>ROUND((Demographics!G45-AVERAGE(Demographics!G$2:G$152))/_xlfn.STDEV.P(Demographics!G$2:G$152),4)</f>
        <v>0.18479999999999999</v>
      </c>
      <c r="H45" s="2">
        <f>ROUND((Demographics!H45-AVERAGE(Demographics!H$2:H$152))/_xlfn.STDEV.P(Demographics!H$2:H$152),4)</f>
        <v>2.1100000000000001E-2</v>
      </c>
      <c r="I45" s="2">
        <f>ROUND((Demographics!I45-AVERAGE(Demographics!I$2:I$152))/_xlfn.STDEV.P(Demographics!I$2:I$152),4)</f>
        <v>0.5534</v>
      </c>
      <c r="J45" s="2">
        <f>ROUND((Demographics!J45-AVERAGE(Demographics!J$2:J$152))/_xlfn.STDEV.P(Demographics!J$2:J$152),4)</f>
        <v>1.266</v>
      </c>
      <c r="K45" s="2">
        <f>ROUND((Demographics!K45-AVERAGE(Demographics!K$2:K$152))/_xlfn.STDEV.P(Demographics!K$2:K$152),4)</f>
        <v>3.9199999999999999E-2</v>
      </c>
      <c r="L45" s="2">
        <f>ROUND((Demographics!L45-AVERAGE(Demographics!L$2:L$152))/_xlfn.STDEV.P(Demographics!L$2:L$152),4)</f>
        <v>4.9700000000000001E-2</v>
      </c>
      <c r="M45" s="2">
        <f>ROUND((Demographics!M45-AVERAGE(Demographics!M$2:M$152))/_xlfn.STDEV.P(Demographics!M$2:M$152),4)</f>
        <v>0.95169999999999999</v>
      </c>
      <c r="N45" s="2">
        <f>ROUND((Demographics!N45-AVERAGE(Demographics!N$2:N$152))/_xlfn.STDEV.P(Demographics!N$2:N$152),4)</f>
        <v>-0.47939999999999999</v>
      </c>
      <c r="O45" s="2">
        <f>ROUND((Demographics!O45-AVERAGE(Demographics!O$2:O$152))/_xlfn.STDEV.P(Demographics!O$2:O$152),4)</f>
        <v>-0.47810000000000002</v>
      </c>
      <c r="P45" s="2">
        <f>ROUND((Demographics!P45-AVERAGE(Demographics!P$2:P$152))/_xlfn.STDEV.P(Demographics!P$2:P$152),4)</f>
        <v>-0.46189999999999998</v>
      </c>
      <c r="Q45" s="2">
        <f>ROUND((Demographics!Q45-AVERAGE(Demographics!Q$2:Q$152))/_xlfn.STDEV.P(Demographics!Q$2:Q$152),4)</f>
        <v>0.46010000000000001</v>
      </c>
      <c r="R45" s="2">
        <f>ROUND((Demographics!R45-AVERAGE(Demographics!R$2:R$152))/_xlfn.STDEV.P(Demographics!R$2:R$152),4)</f>
        <v>0.60129999999999995</v>
      </c>
      <c r="S45" s="2">
        <f>ROUND((Demographics!S45-AVERAGE(Demographics!S$2:S$152))/_xlfn.STDEV.P(Demographics!S$2:S$152),4)</f>
        <v>-0.63349999999999995</v>
      </c>
      <c r="T45" s="2">
        <f>ROUND((Demographics!T45-AVERAGE(Demographics!T$2:T$152))/_xlfn.STDEV.P(Demographics!T$2:T$152),4)</f>
        <v>-0.3392</v>
      </c>
      <c r="U45" s="2">
        <f>ROUND((Demographics!U45-AVERAGE(Demographics!U$2:U$152))/_xlfn.STDEV.P(Demographics!U$2:U$152),4)</f>
        <v>-0.2666</v>
      </c>
      <c r="V45" s="2">
        <f>ROUND((Demographics!V45-AVERAGE(Demographics!V$2:V$152))/_xlfn.STDEV.P(Demographics!V$2:V$152),4)</f>
        <v>0.12540000000000001</v>
      </c>
      <c r="W45" s="2">
        <f>ROUND((Demographics!W45-AVERAGE(Demographics!W$2:W$152))/_xlfn.STDEV.P(Demographics!W$2:W$152),4)</f>
        <v>1.5286</v>
      </c>
      <c r="X45" s="2">
        <f>ROUND((Demographics!X45-AVERAGE(Demographics!X$2:X$152))/_xlfn.STDEV.P(Demographics!X$2:X$152),4)</f>
        <v>0.19589999999999999</v>
      </c>
      <c r="Y45" s="2">
        <f>ROUND((Demographics!Y45-AVERAGE(Demographics!Y$2:Y$152))/_xlfn.STDEV.P(Demographics!Y$2:Y$152),4)</f>
        <v>-0.12670000000000001</v>
      </c>
      <c r="Z45" s="2">
        <f>ROUND((Demographics!Z45-AVERAGE(Demographics!Z$2:Z$152))/_xlfn.STDEV.P(Demographics!Z$2:Z$152),4)</f>
        <v>-5.4100000000000002E-2</v>
      </c>
      <c r="AA45" s="2">
        <f>ROUND((Demographics!AA45-AVERAGE(Demographics!AA$2:AA$152))/_xlfn.STDEV.P(Demographics!AA$2:AA$152),4)</f>
        <v>-0.30020000000000002</v>
      </c>
      <c r="AB45" s="2">
        <f>ROUND((Demographics!AB45-AVERAGE(Demographics!AB$2:AB$152))/_xlfn.STDEV.P(Demographics!AB$2:AB$152),4)</f>
        <v>-0.47389999999999999</v>
      </c>
      <c r="AC45" s="2">
        <f>ROUND((Demographics!AC45-AVERAGE(Demographics!AC$2:AC$152))/_xlfn.STDEV.P(Demographics!AC$2:AC$152),4)</f>
        <v>1.3445</v>
      </c>
      <c r="AD45" s="2">
        <f>ROUND((Demographics!AD45-AVERAGE(Demographics!AD$2:AD$152))/_xlfn.STDEV.P(Demographics!AD$2:AD$152),4)</f>
        <v>0.34150000000000003</v>
      </c>
      <c r="AE45" s="2">
        <f>ROUND((Demographics!AE45-AVERAGE(Demographics!AE$2:AE$152))/_xlfn.STDEV.P(Demographics!AE$2:AE$152),4)</f>
        <v>0.86639999999999995</v>
      </c>
      <c r="AF45" s="2">
        <f>ROUND((Demographics!AF45-AVERAGE(Demographics!AF$2:AF$152))/_xlfn.STDEV.P(Demographics!AF$2:AF$152),4)</f>
        <v>-0.53290000000000004</v>
      </c>
      <c r="AG45" s="2">
        <f>ROUND((Demographics!AG45-AVERAGE(Demographics!AG$2:AG$152))/_xlfn.STDEV.P(Demographics!AG$2:AG$152),4)</f>
        <v>-0.34839999999999999</v>
      </c>
      <c r="AH45" s="2">
        <f>ROUND((Demographics!AH45-AVERAGE(Demographics!AH$2:AH$152))/_xlfn.STDEV.P(Demographics!AH$2:AH$152),4)</f>
        <v>-0.47410000000000002</v>
      </c>
      <c r="AI45" s="2">
        <f>ROUND((Demographics!AI45-AVERAGE(Demographics!AI$2:AI$152))/_xlfn.STDEV.P(Demographics!AI$2:AI$152),4)</f>
        <v>-0.45429999999999998</v>
      </c>
      <c r="AJ45" s="2">
        <f>ROUND((Demographics!AJ45-AVERAGE(Demographics!AJ$2:AJ$152))/_xlfn.STDEV.P(Demographics!AJ$2:AJ$152),4)</f>
        <v>-0.15709999999999999</v>
      </c>
      <c r="AK45" s="2">
        <f>ROUND((Demographics!AK45-AVERAGE(Demographics!AK$2:AK$152))/_xlfn.STDEV.P(Demographics!AK$2:AK$152),4)</f>
        <v>-0.37209999999999999</v>
      </c>
      <c r="AL45" s="2">
        <f>ROUND((Demographics!AL45-AVERAGE(Demographics!AL$2:AL$152))/_xlfn.STDEV.P(Demographics!AL$2:AL$152),4)</f>
        <v>1.3069999999999999</v>
      </c>
      <c r="AM45" s="2">
        <f>ROUND((Demographics!AM45-AVERAGE(Demographics!AM$2:AM$152))/_xlfn.STDEV.P(Demographics!AM$2:AM$152),4)</f>
        <v>0.95250000000000001</v>
      </c>
      <c r="AN45" s="2">
        <f>ROUND((Demographics!AN45-AVERAGE(Demographics!AN$2:AN$152))/_xlfn.STDEV.P(Demographics!AN$2:AN$152),4)</f>
        <v>-0.37819999999999998</v>
      </c>
      <c r="AO45" s="2">
        <f>ROUND((Demographics!AO45-AVERAGE(Demographics!AO$2:AO$152))/_xlfn.STDEV.P(Demographics!AO$2:AO$152),4)</f>
        <v>-0.58709999999999996</v>
      </c>
      <c r="AP45" s="2">
        <f>ROUND((Demographics!AP45-AVERAGE(Demographics!AP$2:AP$152))/_xlfn.STDEV.P(Demographics!AP$2:AP$152),4)</f>
        <v>-0.54779999999999995</v>
      </c>
      <c r="AQ45" s="2">
        <f>ROUND((Demographics!AQ45-AVERAGE(Demographics!AQ$2:AQ$152))/_xlfn.STDEV.P(Demographics!AQ$2:AQ$152),4)</f>
        <v>-0.4264</v>
      </c>
      <c r="AR45" s="2">
        <f>ROUND((Demographics!AR45-AVERAGE(Demographics!AR$2:AR$152))/_xlfn.STDEV.P(Demographics!AR$2:AR$152),4)</f>
        <v>-0.1487</v>
      </c>
    </row>
    <row r="46" spans="1:44" x14ac:dyDescent="0.55000000000000004">
      <c r="A46" s="2" t="s">
        <v>45</v>
      </c>
      <c r="B46" s="2">
        <f>ROUND((Demographics!B46-AVERAGE(Demographics!B$2:B$152))/_xlfn.STDEV.P(Demographics!B$2:B$152),4)</f>
        <v>0.31230000000000002</v>
      </c>
      <c r="C46" s="2">
        <f>ROUND((Demographics!C46-AVERAGE(Demographics!C$2:C$152))/_xlfn.STDEV.P(Demographics!C$2:C$152),4)</f>
        <v>-0.64580000000000004</v>
      </c>
      <c r="D46" s="2">
        <f>ROUND((Demographics!D46-AVERAGE(Demographics!D$2:D$152))/_xlfn.STDEV.P(Demographics!D$2:D$152),4)</f>
        <v>0.4511</v>
      </c>
      <c r="E46" s="2">
        <f>ROUND((Demographics!E46-AVERAGE(Demographics!E$2:E$152))/_xlfn.STDEV.P(Demographics!E$2:E$152),4)</f>
        <v>0.95569999999999999</v>
      </c>
      <c r="F46" s="2">
        <f>ROUND((Demographics!F46-AVERAGE(Demographics!F$2:F$152))/_xlfn.STDEV.P(Demographics!F$2:F$152),4)</f>
        <v>1.4695</v>
      </c>
      <c r="G46" s="2">
        <f>ROUND((Demographics!G46-AVERAGE(Demographics!G$2:G$152))/_xlfn.STDEV.P(Demographics!G$2:G$152),4)</f>
        <v>0.1686</v>
      </c>
      <c r="H46" s="2">
        <f>ROUND((Demographics!H46-AVERAGE(Demographics!H$2:H$152))/_xlfn.STDEV.P(Demographics!H$2:H$152),4)</f>
        <v>-1.1941999999999999</v>
      </c>
      <c r="I46" s="2">
        <f>ROUND((Demographics!I46-AVERAGE(Demographics!I$2:I$152))/_xlfn.STDEV.P(Demographics!I$2:I$152),4)</f>
        <v>0.52159999999999995</v>
      </c>
      <c r="J46" s="2">
        <f>ROUND((Demographics!J46-AVERAGE(Demographics!J$2:J$152))/_xlfn.STDEV.P(Demographics!J$2:J$152),4)</f>
        <v>-0.37869999999999998</v>
      </c>
      <c r="K46" s="2">
        <f>ROUND((Demographics!K46-AVERAGE(Demographics!K$2:K$152))/_xlfn.STDEV.P(Demographics!K$2:K$152),4)</f>
        <v>-0.3145</v>
      </c>
      <c r="L46" s="2">
        <f>ROUND((Demographics!L46-AVERAGE(Demographics!L$2:L$152))/_xlfn.STDEV.P(Demographics!L$2:L$152),4)</f>
        <v>9.5899999999999999E-2</v>
      </c>
      <c r="M46" s="2">
        <f>ROUND((Demographics!M46-AVERAGE(Demographics!M$2:M$152))/_xlfn.STDEV.P(Demographics!M$2:M$152),4)</f>
        <v>0.65349999999999997</v>
      </c>
      <c r="N46" s="2">
        <f>ROUND((Demographics!N46-AVERAGE(Demographics!N$2:N$152))/_xlfn.STDEV.P(Demographics!N$2:N$152),4)</f>
        <v>-0.98150000000000004</v>
      </c>
      <c r="O46" s="2">
        <f>ROUND((Demographics!O46-AVERAGE(Demographics!O$2:O$152))/_xlfn.STDEV.P(Demographics!O$2:O$152),4)</f>
        <v>-0.98399999999999999</v>
      </c>
      <c r="P46" s="2">
        <f>ROUND((Demographics!P46-AVERAGE(Demographics!P$2:P$152))/_xlfn.STDEV.P(Demographics!P$2:P$152),4)</f>
        <v>2.9424000000000001</v>
      </c>
      <c r="Q46" s="2">
        <f>ROUND((Demographics!Q46-AVERAGE(Demographics!Q$2:Q$152))/_xlfn.STDEV.P(Demographics!Q$2:Q$152),4)</f>
        <v>-1.3238000000000001</v>
      </c>
      <c r="R46" s="2">
        <f>ROUND((Demographics!R46-AVERAGE(Demographics!R$2:R$152))/_xlfn.STDEV.P(Demographics!R$2:R$152),4)</f>
        <v>-0.9748</v>
      </c>
      <c r="S46" s="2">
        <f>ROUND((Demographics!S46-AVERAGE(Demographics!S$2:S$152))/_xlfn.STDEV.P(Demographics!S$2:S$152),4)</f>
        <v>3.1173000000000002</v>
      </c>
      <c r="T46" s="2">
        <f>ROUND((Demographics!T46-AVERAGE(Demographics!T$2:T$152))/_xlfn.STDEV.P(Demographics!T$2:T$152),4)</f>
        <v>-1.1629</v>
      </c>
      <c r="U46" s="2">
        <f>ROUND((Demographics!U46-AVERAGE(Demographics!U$2:U$152))/_xlfn.STDEV.P(Demographics!U$2:U$152),4)</f>
        <v>-1.0451999999999999</v>
      </c>
      <c r="V46" s="2">
        <f>ROUND((Demographics!V46-AVERAGE(Demographics!V$2:V$152))/_xlfn.STDEV.P(Demographics!V$2:V$152),4)</f>
        <v>-1.2377</v>
      </c>
      <c r="W46" s="2">
        <f>ROUND((Demographics!W46-AVERAGE(Demographics!W$2:W$152))/_xlfn.STDEV.P(Demographics!W$2:W$152),4)</f>
        <v>-0.82389999999999997</v>
      </c>
      <c r="X46" s="2">
        <f>ROUND((Demographics!X46-AVERAGE(Demographics!X$2:X$152))/_xlfn.STDEV.P(Demographics!X$2:X$152),4)</f>
        <v>-1.3217000000000001</v>
      </c>
      <c r="Y46" s="2">
        <f>ROUND((Demographics!Y46-AVERAGE(Demographics!Y$2:Y$152))/_xlfn.STDEV.P(Demographics!Y$2:Y$152),4)</f>
        <v>0.70820000000000005</v>
      </c>
      <c r="Z46" s="2">
        <f>ROUND((Demographics!Z46-AVERAGE(Demographics!Z$2:Z$152))/_xlfn.STDEV.P(Demographics!Z$2:Z$152),4)</f>
        <v>1.5271999999999999</v>
      </c>
      <c r="AA46" s="2">
        <f>ROUND((Demographics!AA46-AVERAGE(Demographics!AA$2:AA$152))/_xlfn.STDEV.P(Demographics!AA$2:AA$152),4)</f>
        <v>9.9000000000000005E-2</v>
      </c>
      <c r="AB46" s="2">
        <f>ROUND((Demographics!AB46-AVERAGE(Demographics!AB$2:AB$152))/_xlfn.STDEV.P(Demographics!AB$2:AB$152),4)</f>
        <v>-0.90649999999999997</v>
      </c>
      <c r="AC46" s="2">
        <f>ROUND((Demographics!AC46-AVERAGE(Demographics!AC$2:AC$152))/_xlfn.STDEV.P(Demographics!AC$2:AC$152),4)</f>
        <v>-2.7555000000000001</v>
      </c>
      <c r="AD46" s="2">
        <f>ROUND((Demographics!AD46-AVERAGE(Demographics!AD$2:AD$152))/_xlfn.STDEV.P(Demographics!AD$2:AD$152),4)</f>
        <v>-0.50980000000000003</v>
      </c>
      <c r="AE46" s="2">
        <f>ROUND((Demographics!AE46-AVERAGE(Demographics!AE$2:AE$152))/_xlfn.STDEV.P(Demographics!AE$2:AE$152),4)</f>
        <v>1.6495</v>
      </c>
      <c r="AF46" s="2">
        <f>ROUND((Demographics!AF46-AVERAGE(Demographics!AF$2:AF$152))/_xlfn.STDEV.P(Demographics!AF$2:AF$152),4)</f>
        <v>-0.18920000000000001</v>
      </c>
      <c r="AG46" s="2">
        <f>ROUND((Demographics!AG46-AVERAGE(Demographics!AG$2:AG$152))/_xlfn.STDEV.P(Demographics!AG$2:AG$152),4)</f>
        <v>-0.26169999999999999</v>
      </c>
      <c r="AH46" s="2">
        <f>ROUND((Demographics!AH46-AVERAGE(Demographics!AH$2:AH$152))/_xlfn.STDEV.P(Demographics!AH$2:AH$152),4)</f>
        <v>-0.49880000000000002</v>
      </c>
      <c r="AI46" s="2">
        <f>ROUND((Demographics!AI46-AVERAGE(Demographics!AI$2:AI$152))/_xlfn.STDEV.P(Demographics!AI$2:AI$152),4)</f>
        <v>-0.41289999999999999</v>
      </c>
      <c r="AJ46" s="2">
        <f>ROUND((Demographics!AJ46-AVERAGE(Demographics!AJ$2:AJ$152))/_xlfn.STDEV.P(Demographics!AJ$2:AJ$152),4)</f>
        <v>-0.2334</v>
      </c>
      <c r="AK46" s="2">
        <f>ROUND((Demographics!AK46-AVERAGE(Demographics!AK$2:AK$152))/_xlfn.STDEV.P(Demographics!AK$2:AK$152),4)</f>
        <v>1.2222</v>
      </c>
      <c r="AL46" s="2">
        <f>ROUND((Demographics!AL46-AVERAGE(Demographics!AL$2:AL$152))/_xlfn.STDEV.P(Demographics!AL$2:AL$152),4)</f>
        <v>0.34539999999999998</v>
      </c>
      <c r="AM46" s="2">
        <f>ROUND((Demographics!AM46-AVERAGE(Demographics!AM$2:AM$152))/_xlfn.STDEV.P(Demographics!AM$2:AM$152),4)</f>
        <v>-1.6012</v>
      </c>
      <c r="AN46" s="2">
        <f>ROUND((Demographics!AN46-AVERAGE(Demographics!AN$2:AN$152))/_xlfn.STDEV.P(Demographics!AN$2:AN$152),4)</f>
        <v>-1.1823999999999999</v>
      </c>
      <c r="AO46" s="2">
        <f>ROUND((Demographics!AO46-AVERAGE(Demographics!AO$2:AO$152))/_xlfn.STDEV.P(Demographics!AO$2:AO$152),4)</f>
        <v>2.7330000000000001</v>
      </c>
      <c r="AP46" s="2">
        <f>ROUND((Demographics!AP46-AVERAGE(Demographics!AP$2:AP$152))/_xlfn.STDEV.P(Demographics!AP$2:AP$152),4)</f>
        <v>2.0619000000000001</v>
      </c>
      <c r="AQ46" s="2">
        <f>ROUND((Demographics!AQ46-AVERAGE(Demographics!AQ$2:AQ$152))/_xlfn.STDEV.P(Demographics!AQ$2:AQ$152),4)</f>
        <v>0.3654</v>
      </c>
      <c r="AR46" s="2">
        <f>ROUND((Demographics!AR46-AVERAGE(Demographics!AR$2:AR$152))/_xlfn.STDEV.P(Demographics!AR$2:AR$152),4)</f>
        <v>0.2175</v>
      </c>
    </row>
    <row r="47" spans="1:44" x14ac:dyDescent="0.55000000000000004">
      <c r="A47" s="2" t="s">
        <v>46</v>
      </c>
      <c r="B47" s="2">
        <f>ROUND((Demographics!B47-AVERAGE(Demographics!B$2:B$152))/_xlfn.STDEV.P(Demographics!B$2:B$152),4)</f>
        <v>-0.28460000000000002</v>
      </c>
      <c r="C47" s="2">
        <f>ROUND((Demographics!C47-AVERAGE(Demographics!C$2:C$152))/_xlfn.STDEV.P(Demographics!C$2:C$152),4)</f>
        <v>-1.0384</v>
      </c>
      <c r="D47" s="2">
        <f>ROUND((Demographics!D47-AVERAGE(Demographics!D$2:D$152))/_xlfn.STDEV.P(Demographics!D$2:D$152),4)</f>
        <v>-0.88170000000000004</v>
      </c>
      <c r="E47" s="2">
        <f>ROUND((Demographics!E47-AVERAGE(Demographics!E$2:E$152))/_xlfn.STDEV.P(Demographics!E$2:E$152),4)</f>
        <v>-0.78069999999999995</v>
      </c>
      <c r="F47" s="2">
        <f>ROUND((Demographics!F47-AVERAGE(Demographics!F$2:F$152))/_xlfn.STDEV.P(Demographics!F$2:F$152),4)</f>
        <v>1.6268</v>
      </c>
      <c r="G47" s="2">
        <f>ROUND((Demographics!G47-AVERAGE(Demographics!G$2:G$152))/_xlfn.STDEV.P(Demographics!G$2:G$152),4)</f>
        <v>1.6623000000000001</v>
      </c>
      <c r="H47" s="2">
        <f>ROUND((Demographics!H47-AVERAGE(Demographics!H$2:H$152))/_xlfn.STDEV.P(Demographics!H$2:H$152),4)</f>
        <v>0.68840000000000001</v>
      </c>
      <c r="I47" s="2">
        <f>ROUND((Demographics!I47-AVERAGE(Demographics!I$2:I$152))/_xlfn.STDEV.P(Demographics!I$2:I$152),4)</f>
        <v>0.78839999999999999</v>
      </c>
      <c r="J47" s="2">
        <f>ROUND((Demographics!J47-AVERAGE(Demographics!J$2:J$152))/_xlfn.STDEV.P(Demographics!J$2:J$152),4)</f>
        <v>-0.67910000000000004</v>
      </c>
      <c r="K47" s="2">
        <f>ROUND((Demographics!K47-AVERAGE(Demographics!K$2:K$152))/_xlfn.STDEV.P(Demographics!K$2:K$152),4)</f>
        <v>-0.55810000000000004</v>
      </c>
      <c r="L47" s="2">
        <f>ROUND((Demographics!L47-AVERAGE(Demographics!L$2:L$152))/_xlfn.STDEV.P(Demographics!L$2:L$152),4)</f>
        <v>-0.25140000000000001</v>
      </c>
      <c r="M47" s="2">
        <f>ROUND((Demographics!M47-AVERAGE(Demographics!M$2:M$152))/_xlfn.STDEV.P(Demographics!M$2:M$152),4)</f>
        <v>0.55840000000000001</v>
      </c>
      <c r="N47" s="2">
        <f>ROUND((Demographics!N47-AVERAGE(Demographics!N$2:N$152))/_xlfn.STDEV.P(Demographics!N$2:N$152),4)</f>
        <v>-0.41959999999999997</v>
      </c>
      <c r="O47" s="2">
        <f>ROUND((Demographics!O47-AVERAGE(Demographics!O$2:O$152))/_xlfn.STDEV.P(Demographics!O$2:O$152),4)</f>
        <v>-0.1072</v>
      </c>
      <c r="P47" s="2">
        <f>ROUND((Demographics!P47-AVERAGE(Demographics!P$2:P$152))/_xlfn.STDEV.P(Demographics!P$2:P$152),4)</f>
        <v>0.09</v>
      </c>
      <c r="Q47" s="2">
        <f>ROUND((Demographics!Q47-AVERAGE(Demographics!Q$2:Q$152))/_xlfn.STDEV.P(Demographics!Q$2:Q$152),4)</f>
        <v>-0.56359999999999999</v>
      </c>
      <c r="R47" s="2">
        <f>ROUND((Demographics!R47-AVERAGE(Demographics!R$2:R$152))/_xlfn.STDEV.P(Demographics!R$2:R$152),4)</f>
        <v>-1.2109000000000001</v>
      </c>
      <c r="S47" s="2">
        <f>ROUND((Demographics!S47-AVERAGE(Demographics!S$2:S$152))/_xlfn.STDEV.P(Demographics!S$2:S$152),4)</f>
        <v>0.50360000000000005</v>
      </c>
      <c r="T47" s="2">
        <f>ROUND((Demographics!T47-AVERAGE(Demographics!T$2:T$152))/_xlfn.STDEV.P(Demographics!T$2:T$152),4)</f>
        <v>-1.034</v>
      </c>
      <c r="U47" s="2">
        <f>ROUND((Demographics!U47-AVERAGE(Demographics!U$2:U$152))/_xlfn.STDEV.P(Demographics!U$2:U$152),4)</f>
        <v>-0.443</v>
      </c>
      <c r="V47" s="2">
        <f>ROUND((Demographics!V47-AVERAGE(Demographics!V$2:V$152))/_xlfn.STDEV.P(Demographics!V$2:V$152),4)</f>
        <v>-1.0071000000000001</v>
      </c>
      <c r="W47" s="2">
        <f>ROUND((Demographics!W47-AVERAGE(Demographics!W$2:W$152))/_xlfn.STDEV.P(Demographics!W$2:W$152),4)</f>
        <v>-8.6599999999999996E-2</v>
      </c>
      <c r="X47" s="2">
        <f>ROUND((Demographics!X47-AVERAGE(Demographics!X$2:X$152))/_xlfn.STDEV.P(Demographics!X$2:X$152),4)</f>
        <v>0.32050000000000001</v>
      </c>
      <c r="Y47" s="2">
        <f>ROUND((Demographics!Y47-AVERAGE(Demographics!Y$2:Y$152))/_xlfn.STDEV.P(Demographics!Y$2:Y$152),4)</f>
        <v>0.2354</v>
      </c>
      <c r="Z47" s="2">
        <f>ROUND((Demographics!Z47-AVERAGE(Demographics!Z$2:Z$152))/_xlfn.STDEV.P(Demographics!Z$2:Z$152),4)</f>
        <v>-0.161</v>
      </c>
      <c r="AA47" s="2">
        <f>ROUND((Demographics!AA47-AVERAGE(Demographics!AA$2:AA$152))/_xlfn.STDEV.P(Demographics!AA$2:AA$152),4)</f>
        <v>1.0972</v>
      </c>
      <c r="AB47" s="2">
        <f>ROUND((Demographics!AB47-AVERAGE(Demographics!AB$2:AB$152))/_xlfn.STDEV.P(Demographics!AB$2:AB$152),4)</f>
        <v>-0.49830000000000002</v>
      </c>
      <c r="AC47" s="2">
        <f>ROUND((Demographics!AC47-AVERAGE(Demographics!AC$2:AC$152))/_xlfn.STDEV.P(Demographics!AC$2:AC$152),4)</f>
        <v>-0.70989999999999998</v>
      </c>
      <c r="AD47" s="2">
        <f>ROUND((Demographics!AD47-AVERAGE(Demographics!AD$2:AD$152))/_xlfn.STDEV.P(Demographics!AD$2:AD$152),4)</f>
        <v>-2.9999999999999997E-4</v>
      </c>
      <c r="AE47" s="2">
        <f>ROUND((Demographics!AE47-AVERAGE(Demographics!AE$2:AE$152))/_xlfn.STDEV.P(Demographics!AE$2:AE$152),4)</f>
        <v>0.15809999999999999</v>
      </c>
      <c r="AF47" s="2">
        <f>ROUND((Demographics!AF47-AVERAGE(Demographics!AF$2:AF$152))/_xlfn.STDEV.P(Demographics!AF$2:AF$152),4)</f>
        <v>0.2535</v>
      </c>
      <c r="AG47" s="2">
        <f>ROUND((Demographics!AG47-AVERAGE(Demographics!AG$2:AG$152))/_xlfn.STDEV.P(Demographics!AG$2:AG$152),4)</f>
        <v>0.45619999999999999</v>
      </c>
      <c r="AH47" s="2">
        <f>ROUND((Demographics!AH47-AVERAGE(Demographics!AH$2:AH$152))/_xlfn.STDEV.P(Demographics!AH$2:AH$152),4)</f>
        <v>-0.6139</v>
      </c>
      <c r="AI47" s="2">
        <f>ROUND((Demographics!AI47-AVERAGE(Demographics!AI$2:AI$152))/_xlfn.STDEV.P(Demographics!AI$2:AI$152),4)</f>
        <v>-0.46410000000000001</v>
      </c>
      <c r="AJ47" s="2">
        <f>ROUND((Demographics!AJ47-AVERAGE(Demographics!AJ$2:AJ$152))/_xlfn.STDEV.P(Demographics!AJ$2:AJ$152),4)</f>
        <v>-0.21260000000000001</v>
      </c>
      <c r="AK47" s="2">
        <f>ROUND((Demographics!AK47-AVERAGE(Demographics!AK$2:AK$152))/_xlfn.STDEV.P(Demographics!AK$2:AK$152),4)</f>
        <v>-0.13539999999999999</v>
      </c>
      <c r="AL47" s="2">
        <f>ROUND((Demographics!AL47-AVERAGE(Demographics!AL$2:AL$152))/_xlfn.STDEV.P(Demographics!AL$2:AL$152),4)</f>
        <v>-3.5299999999999998E-2</v>
      </c>
      <c r="AM47" s="2">
        <f>ROUND((Demographics!AM47-AVERAGE(Demographics!AM$2:AM$152))/_xlfn.STDEV.P(Demographics!AM$2:AM$152),4)</f>
        <v>7.4999999999999997E-3</v>
      </c>
      <c r="AN47" s="2">
        <f>ROUND((Demographics!AN47-AVERAGE(Demographics!AN$2:AN$152))/_xlfn.STDEV.P(Demographics!AN$2:AN$152),4)</f>
        <v>0.88729999999999998</v>
      </c>
      <c r="AO47" s="2">
        <f>ROUND((Demographics!AO47-AVERAGE(Demographics!AO$2:AO$152))/_xlfn.STDEV.P(Demographics!AO$2:AO$152),4)</f>
        <v>-0.4541</v>
      </c>
      <c r="AP47" s="2">
        <f>ROUND((Demographics!AP47-AVERAGE(Demographics!AP$2:AP$152))/_xlfn.STDEV.P(Demographics!AP$2:AP$152),4)</f>
        <v>-0.68320000000000003</v>
      </c>
      <c r="AQ47" s="2">
        <f>ROUND((Demographics!AQ47-AVERAGE(Demographics!AQ$2:AQ$152))/_xlfn.STDEV.P(Demographics!AQ$2:AQ$152),4)</f>
        <v>-1.4968999999999999</v>
      </c>
      <c r="AR47" s="2">
        <f>ROUND((Demographics!AR47-AVERAGE(Demographics!AR$2:AR$152))/_xlfn.STDEV.P(Demographics!AR$2:AR$152),4)</f>
        <v>8.6E-3</v>
      </c>
    </row>
    <row r="48" spans="1:44" x14ac:dyDescent="0.55000000000000004">
      <c r="A48" s="2" t="s">
        <v>47</v>
      </c>
      <c r="B48" s="2">
        <f>ROUND((Demographics!B48-AVERAGE(Demographics!B$2:B$152))/_xlfn.STDEV.P(Demographics!B$2:B$152),4)</f>
        <v>0.1552</v>
      </c>
      <c r="C48" s="2">
        <f>ROUND((Demographics!C48-AVERAGE(Demographics!C$2:C$152))/_xlfn.STDEV.P(Demographics!C$2:C$152),4)</f>
        <v>-0.02</v>
      </c>
      <c r="D48" s="2">
        <f>ROUND((Demographics!D48-AVERAGE(Demographics!D$2:D$152))/_xlfn.STDEV.P(Demographics!D$2:D$152),4)</f>
        <v>-0.33300000000000002</v>
      </c>
      <c r="E48" s="2">
        <f>ROUND((Demographics!E48-AVERAGE(Demographics!E$2:E$152))/_xlfn.STDEV.P(Demographics!E$2:E$152),4)</f>
        <v>7.4999999999999997E-2</v>
      </c>
      <c r="F48" s="2">
        <f>ROUND((Demographics!F48-AVERAGE(Demographics!F$2:F$152))/_xlfn.STDEV.P(Demographics!F$2:F$152),4)</f>
        <v>0.38929999999999998</v>
      </c>
      <c r="G48" s="2">
        <f>ROUND((Demographics!G48-AVERAGE(Demographics!G$2:G$152))/_xlfn.STDEV.P(Demographics!G$2:G$152),4)</f>
        <v>-0.19270000000000001</v>
      </c>
      <c r="H48" s="2">
        <f>ROUND((Demographics!H48-AVERAGE(Demographics!H$2:H$152))/_xlfn.STDEV.P(Demographics!H$2:H$152),4)</f>
        <v>0.188</v>
      </c>
      <c r="I48" s="2">
        <f>ROUND((Demographics!I48-AVERAGE(Demographics!I$2:I$152))/_xlfn.STDEV.P(Demographics!I$2:I$152),4)</f>
        <v>0.50570000000000004</v>
      </c>
      <c r="J48" s="2">
        <f>ROUND((Demographics!J48-AVERAGE(Demographics!J$2:J$152))/_xlfn.STDEV.P(Demographics!J$2:J$152),4)</f>
        <v>0.56159999999999999</v>
      </c>
      <c r="K48" s="2">
        <f>ROUND((Demographics!K48-AVERAGE(Demographics!K$2:K$152))/_xlfn.STDEV.P(Demographics!K$2:K$152),4)</f>
        <v>-0.3896</v>
      </c>
      <c r="L48" s="2">
        <f>ROUND((Demographics!L48-AVERAGE(Demographics!L$2:L$152))/_xlfn.STDEV.P(Demographics!L$2:L$152),4)</f>
        <v>9.4299999999999995E-2</v>
      </c>
      <c r="M48" s="2">
        <f>ROUND((Demographics!M48-AVERAGE(Demographics!M$2:M$152))/_xlfn.STDEV.P(Demographics!M$2:M$152),4)</f>
        <v>0.94799999999999995</v>
      </c>
      <c r="N48" s="2">
        <f>ROUND((Demographics!N48-AVERAGE(Demographics!N$2:N$152))/_xlfn.STDEV.P(Demographics!N$2:N$152),4)</f>
        <v>-0.60189999999999999</v>
      </c>
      <c r="O48" s="2">
        <f>ROUND((Demographics!O48-AVERAGE(Demographics!O$2:O$152))/_xlfn.STDEV.P(Demographics!O$2:O$152),4)</f>
        <v>-0.62019999999999997</v>
      </c>
      <c r="P48" s="2">
        <f>ROUND((Demographics!P48-AVERAGE(Demographics!P$2:P$152))/_xlfn.STDEV.P(Demographics!P$2:P$152),4)</f>
        <v>-0.25640000000000002</v>
      </c>
      <c r="Q48" s="2">
        <f>ROUND((Demographics!Q48-AVERAGE(Demographics!Q$2:Q$152))/_xlfn.STDEV.P(Demographics!Q$2:Q$152),4)</f>
        <v>0.80869999999999997</v>
      </c>
      <c r="R48" s="2">
        <f>ROUND((Demographics!R48-AVERAGE(Demographics!R$2:R$152))/_xlfn.STDEV.P(Demographics!R$2:R$152),4)</f>
        <v>0.34789999999999999</v>
      </c>
      <c r="S48" s="2">
        <f>ROUND((Demographics!S48-AVERAGE(Demographics!S$2:S$152))/_xlfn.STDEV.P(Demographics!S$2:S$152),4)</f>
        <v>-0.65029999999999999</v>
      </c>
      <c r="T48" s="2">
        <f>ROUND((Demographics!T48-AVERAGE(Demographics!T$2:T$152))/_xlfn.STDEV.P(Demographics!T$2:T$152),4)</f>
        <v>-0.35299999999999998</v>
      </c>
      <c r="U48" s="2">
        <f>ROUND((Demographics!U48-AVERAGE(Demographics!U$2:U$152))/_xlfn.STDEV.P(Demographics!U$2:U$152),4)</f>
        <v>-0.26229999999999998</v>
      </c>
      <c r="V48" s="2">
        <f>ROUND((Demographics!V48-AVERAGE(Demographics!V$2:V$152))/_xlfn.STDEV.P(Demographics!V$2:V$152),4)</f>
        <v>-4.7500000000000001E-2</v>
      </c>
      <c r="W48" s="2">
        <f>ROUND((Demographics!W48-AVERAGE(Demographics!W$2:W$152))/_xlfn.STDEV.P(Demographics!W$2:W$152),4)</f>
        <v>0.80959999999999999</v>
      </c>
      <c r="X48" s="2">
        <f>ROUND((Demographics!X48-AVERAGE(Demographics!X$2:X$152))/_xlfn.STDEV.P(Demographics!X$2:X$152),4)</f>
        <v>0.46210000000000001</v>
      </c>
      <c r="Y48" s="2">
        <f>ROUND((Demographics!Y48-AVERAGE(Demographics!Y$2:Y$152))/_xlfn.STDEV.P(Demographics!Y$2:Y$152),4)</f>
        <v>-7.0000000000000001E-3</v>
      </c>
      <c r="Z48" s="2">
        <f>ROUND((Demographics!Z48-AVERAGE(Demographics!Z$2:Z$152))/_xlfn.STDEV.P(Demographics!Z$2:Z$152),4)</f>
        <v>-0.15129999999999999</v>
      </c>
      <c r="AA48" s="2">
        <f>ROUND((Demographics!AA48-AVERAGE(Demographics!AA$2:AA$152))/_xlfn.STDEV.P(Demographics!AA$2:AA$152),4)</f>
        <v>-2.7400000000000001E-2</v>
      </c>
      <c r="AB48" s="2">
        <f>ROUND((Demographics!AB48-AVERAGE(Demographics!AB$2:AB$152))/_xlfn.STDEV.P(Demographics!AB$2:AB$152),4)</f>
        <v>-0.60870000000000002</v>
      </c>
      <c r="AC48" s="2">
        <f>ROUND((Demographics!AC48-AVERAGE(Demographics!AC$2:AC$152))/_xlfn.STDEV.P(Demographics!AC$2:AC$152),4)</f>
        <v>2.448</v>
      </c>
      <c r="AD48" s="2">
        <f>ROUND((Demographics!AD48-AVERAGE(Demographics!AD$2:AD$152))/_xlfn.STDEV.P(Demographics!AD$2:AD$152),4)</f>
        <v>0.35439999999999999</v>
      </c>
      <c r="AE48" s="2">
        <f>ROUND((Demographics!AE48-AVERAGE(Demographics!AE$2:AE$152))/_xlfn.STDEV.P(Demographics!AE$2:AE$152),4)</f>
        <v>0.44719999999999999</v>
      </c>
      <c r="AF48" s="2">
        <f>ROUND((Demographics!AF48-AVERAGE(Demographics!AF$2:AF$152))/_xlfn.STDEV.P(Demographics!AF$2:AF$152),4)</f>
        <v>-0.61380000000000001</v>
      </c>
      <c r="AG48" s="2">
        <f>ROUND((Demographics!AG48-AVERAGE(Demographics!AG$2:AG$152))/_xlfn.STDEV.P(Demographics!AG$2:AG$152),4)</f>
        <v>0.65949999999999998</v>
      </c>
      <c r="AH48" s="2">
        <f>ROUND((Demographics!AH48-AVERAGE(Demographics!AH$2:AH$152))/_xlfn.STDEV.P(Demographics!AH$2:AH$152),4)</f>
        <v>-0.40839999999999999</v>
      </c>
      <c r="AI48" s="2">
        <f>ROUND((Demographics!AI48-AVERAGE(Demographics!AI$2:AI$152))/_xlfn.STDEV.P(Demographics!AI$2:AI$152),4)</f>
        <v>-0.28839999999999999</v>
      </c>
      <c r="AJ48" s="2">
        <f>ROUND((Demographics!AJ48-AVERAGE(Demographics!AJ$2:AJ$152))/_xlfn.STDEV.P(Demographics!AJ$2:AJ$152),4)</f>
        <v>-0.1641</v>
      </c>
      <c r="AK48" s="2">
        <f>ROUND((Demographics!AK48-AVERAGE(Demographics!AK$2:AK$152))/_xlfn.STDEV.P(Demographics!AK$2:AK$152),4)</f>
        <v>-0.27810000000000001</v>
      </c>
      <c r="AL48" s="2">
        <f>ROUND((Demographics!AL48-AVERAGE(Demographics!AL$2:AL$152))/_xlfn.STDEV.P(Demographics!AL$2:AL$152),4)</f>
        <v>0.1865</v>
      </c>
      <c r="AM48" s="2">
        <f>ROUND((Demographics!AM48-AVERAGE(Demographics!AM$2:AM$152))/_xlfn.STDEV.P(Demographics!AM$2:AM$152),4)</f>
        <v>-0.13789999999999999</v>
      </c>
      <c r="AN48" s="2">
        <f>ROUND((Demographics!AN48-AVERAGE(Demographics!AN$2:AN$152))/_xlfn.STDEV.P(Demographics!AN$2:AN$152),4)</f>
        <v>-1.0249999999999999</v>
      </c>
      <c r="AO48" s="2">
        <f>ROUND((Demographics!AO48-AVERAGE(Demographics!AO$2:AO$152))/_xlfn.STDEV.P(Demographics!AO$2:AO$152),4)</f>
        <v>-0.70889999999999997</v>
      </c>
      <c r="AP48" s="2">
        <f>ROUND((Demographics!AP48-AVERAGE(Demographics!AP$2:AP$152))/_xlfn.STDEV.P(Demographics!AP$2:AP$152),4)</f>
        <v>0.92869999999999997</v>
      </c>
      <c r="AQ48" s="2">
        <f>ROUND((Demographics!AQ48-AVERAGE(Demographics!AQ$2:AQ$152))/_xlfn.STDEV.P(Demographics!AQ$2:AQ$152),4)</f>
        <v>0.25390000000000001</v>
      </c>
      <c r="AR48" s="2">
        <f>ROUND((Demographics!AR48-AVERAGE(Demographics!AR$2:AR$152))/_xlfn.STDEV.P(Demographics!AR$2:AR$152),4)</f>
        <v>-2.0000000000000001E-4</v>
      </c>
    </row>
    <row r="49" spans="1:44" x14ac:dyDescent="0.55000000000000004">
      <c r="A49" s="2" t="s">
        <v>48</v>
      </c>
      <c r="B49" s="2">
        <f>ROUND((Demographics!B49-AVERAGE(Demographics!B$2:B$152))/_xlfn.STDEV.P(Demographics!B$2:B$152),4)</f>
        <v>-0.19040000000000001</v>
      </c>
      <c r="C49" s="2">
        <f>ROUND((Demographics!C49-AVERAGE(Demographics!C$2:C$152))/_xlfn.STDEV.P(Demographics!C$2:C$152),4)</f>
        <v>-0.8165</v>
      </c>
      <c r="D49" s="2">
        <f>ROUND((Demographics!D49-AVERAGE(Demographics!D$2:D$152))/_xlfn.STDEV.P(Demographics!D$2:D$152),4)</f>
        <v>-0.79910000000000003</v>
      </c>
      <c r="E49" s="2">
        <f>ROUND((Demographics!E49-AVERAGE(Demographics!E$2:E$152))/_xlfn.STDEV.P(Demographics!E$2:E$152),4)</f>
        <v>-0.35599999999999998</v>
      </c>
      <c r="F49" s="2">
        <f>ROUND((Demographics!F49-AVERAGE(Demographics!F$2:F$152))/_xlfn.STDEV.P(Demographics!F$2:F$152),4)</f>
        <v>1.0289999999999999</v>
      </c>
      <c r="G49" s="2">
        <f>ROUND((Demographics!G49-AVERAGE(Demographics!G$2:G$152))/_xlfn.STDEV.P(Demographics!G$2:G$152),4)</f>
        <v>0.77800000000000002</v>
      </c>
      <c r="H49" s="2">
        <f>ROUND((Demographics!H49-AVERAGE(Demographics!H$2:H$152))/_xlfn.STDEV.P(Demographics!H$2:H$152),4)</f>
        <v>0.8075</v>
      </c>
      <c r="I49" s="2">
        <f>ROUND((Demographics!I49-AVERAGE(Demographics!I$2:I$152))/_xlfn.STDEV.P(Demographics!I$2:I$152),4)</f>
        <v>0.88949999999999996</v>
      </c>
      <c r="J49" s="2">
        <f>ROUND((Demographics!J49-AVERAGE(Demographics!J$2:J$152))/_xlfn.STDEV.P(Demographics!J$2:J$152),4)</f>
        <v>-0.12839999999999999</v>
      </c>
      <c r="K49" s="2">
        <f>ROUND((Demographics!K49-AVERAGE(Demographics!K$2:K$152))/_xlfn.STDEV.P(Demographics!K$2:K$152),4)</f>
        <v>-0.65449999999999997</v>
      </c>
      <c r="L49" s="2">
        <f>ROUND((Demographics!L49-AVERAGE(Demographics!L$2:L$152))/_xlfn.STDEV.P(Demographics!L$2:L$152),4)</f>
        <v>-0.35020000000000001</v>
      </c>
      <c r="M49" s="2">
        <f>ROUND((Demographics!M49-AVERAGE(Demographics!M$2:M$152))/_xlfn.STDEV.P(Demographics!M$2:M$152),4)</f>
        <v>1.1698999999999999</v>
      </c>
      <c r="N49" s="2">
        <f>ROUND((Demographics!N49-AVERAGE(Demographics!N$2:N$152))/_xlfn.STDEV.P(Demographics!N$2:N$152),4)</f>
        <v>-0.27460000000000001</v>
      </c>
      <c r="O49" s="2">
        <f>ROUND((Demographics!O49-AVERAGE(Demographics!O$2:O$152))/_xlfn.STDEV.P(Demographics!O$2:O$152),4)</f>
        <v>-0.4083</v>
      </c>
      <c r="P49" s="2">
        <f>ROUND((Demographics!P49-AVERAGE(Demographics!P$2:P$152))/_xlfn.STDEV.P(Demographics!P$2:P$152),4)</f>
        <v>-0.21099999999999999</v>
      </c>
      <c r="Q49" s="2">
        <f>ROUND((Demographics!Q49-AVERAGE(Demographics!Q$2:Q$152))/_xlfn.STDEV.P(Demographics!Q$2:Q$152),4)</f>
        <v>0.70130000000000003</v>
      </c>
      <c r="R49" s="2">
        <f>ROUND((Demographics!R49-AVERAGE(Demographics!R$2:R$152))/_xlfn.STDEV.P(Demographics!R$2:R$152),4)</f>
        <v>-0.39850000000000002</v>
      </c>
      <c r="S49" s="2">
        <f>ROUND((Demographics!S49-AVERAGE(Demographics!S$2:S$152))/_xlfn.STDEV.P(Demographics!S$2:S$152),4)</f>
        <v>-0.27560000000000001</v>
      </c>
      <c r="T49" s="2">
        <f>ROUND((Demographics!T49-AVERAGE(Demographics!T$2:T$152))/_xlfn.STDEV.P(Demographics!T$2:T$152),4)</f>
        <v>-0.33460000000000001</v>
      </c>
      <c r="U49" s="2">
        <f>ROUND((Demographics!U49-AVERAGE(Demographics!U$2:U$152))/_xlfn.STDEV.P(Demographics!U$2:U$152),4)</f>
        <v>-0.24510000000000001</v>
      </c>
      <c r="V49" s="2">
        <f>ROUND((Demographics!V49-AVERAGE(Demographics!V$2:V$152))/_xlfn.STDEV.P(Demographics!V$2:V$152),4)</f>
        <v>1.2206999999999999</v>
      </c>
      <c r="W49" s="2">
        <f>ROUND((Demographics!W49-AVERAGE(Demographics!W$2:W$152))/_xlfn.STDEV.P(Demographics!W$2:W$152),4)</f>
        <v>0.27550000000000002</v>
      </c>
      <c r="X49" s="2">
        <f>ROUND((Demographics!X49-AVERAGE(Demographics!X$2:X$152))/_xlfn.STDEV.P(Demographics!X$2:X$152),4)</f>
        <v>-0.2571</v>
      </c>
      <c r="Y49" s="2">
        <f>ROUND((Demographics!Y49-AVERAGE(Demographics!Y$2:Y$152))/_xlfn.STDEV.P(Demographics!Y$2:Y$152),4)</f>
        <v>6.4799999999999996E-2</v>
      </c>
      <c r="Z49" s="2">
        <f>ROUND((Demographics!Z49-AVERAGE(Demographics!Z$2:Z$152))/_xlfn.STDEV.P(Demographics!Z$2:Z$152),4)</f>
        <v>-0.54659999999999997</v>
      </c>
      <c r="AA49" s="2">
        <f>ROUND((Demographics!AA49-AVERAGE(Demographics!AA$2:AA$152))/_xlfn.STDEV.P(Demographics!AA$2:AA$152),4)</f>
        <v>-0.35010000000000002</v>
      </c>
      <c r="AB49" s="2">
        <f>ROUND((Demographics!AB49-AVERAGE(Demographics!AB$2:AB$152))/_xlfn.STDEV.P(Demographics!AB$2:AB$152),4)</f>
        <v>-0.15040000000000001</v>
      </c>
      <c r="AC49" s="2">
        <f>ROUND((Demographics!AC49-AVERAGE(Demographics!AC$2:AC$152))/_xlfn.STDEV.P(Demographics!AC$2:AC$152),4)</f>
        <v>1.4342999999999999</v>
      </c>
      <c r="AD49" s="2">
        <f>ROUND((Demographics!AD49-AVERAGE(Demographics!AD$2:AD$152))/_xlfn.STDEV.P(Demographics!AD$2:AD$152),4)</f>
        <v>0.56730000000000003</v>
      </c>
      <c r="AE49" s="2">
        <f>ROUND((Demographics!AE49-AVERAGE(Demographics!AE$2:AE$152))/_xlfn.STDEV.P(Demographics!AE$2:AE$152),4)</f>
        <v>0.63249999999999995</v>
      </c>
      <c r="AF49" s="2">
        <f>ROUND((Demographics!AF49-AVERAGE(Demographics!AF$2:AF$152))/_xlfn.STDEV.P(Demographics!AF$2:AF$152),4)</f>
        <v>-1.0227999999999999</v>
      </c>
      <c r="AG49" s="2">
        <f>ROUND((Demographics!AG49-AVERAGE(Demographics!AG$2:AG$152))/_xlfn.STDEV.P(Demographics!AG$2:AG$152),4)</f>
        <v>0.81169999999999998</v>
      </c>
      <c r="AH49" s="2">
        <f>ROUND((Demographics!AH49-AVERAGE(Demographics!AH$2:AH$152))/_xlfn.STDEV.P(Demographics!AH$2:AH$152),4)</f>
        <v>-0.46179999999999999</v>
      </c>
      <c r="AI49" s="2">
        <f>ROUND((Demographics!AI49-AVERAGE(Demographics!AI$2:AI$152))/_xlfn.STDEV.P(Demographics!AI$2:AI$152),4)</f>
        <v>-0.54220000000000002</v>
      </c>
      <c r="AJ49" s="2">
        <f>ROUND((Demographics!AJ49-AVERAGE(Demographics!AJ$2:AJ$152))/_xlfn.STDEV.P(Demographics!AJ$2:AJ$152),4)</f>
        <v>-0.18490000000000001</v>
      </c>
      <c r="AK49" s="2">
        <f>ROUND((Demographics!AK49-AVERAGE(Demographics!AK$2:AK$152))/_xlfn.STDEV.P(Demographics!AK$2:AK$152),4)</f>
        <v>-0.69230000000000003</v>
      </c>
      <c r="AL49" s="2">
        <f>ROUND((Demographics!AL49-AVERAGE(Demographics!AL$2:AL$152))/_xlfn.STDEV.P(Demographics!AL$2:AL$152),4)</f>
        <v>0.63590000000000002</v>
      </c>
      <c r="AM49" s="2">
        <f>ROUND((Demographics!AM49-AVERAGE(Demographics!AM$2:AM$152))/_xlfn.STDEV.P(Demographics!AM$2:AM$152),4)</f>
        <v>4.7999999999999996E-3</v>
      </c>
      <c r="AN49" s="2">
        <f>ROUND((Demographics!AN49-AVERAGE(Demographics!AN$2:AN$152))/_xlfn.STDEV.P(Demographics!AN$2:AN$152),4)</f>
        <v>3.32E-2</v>
      </c>
      <c r="AO49" s="2">
        <f>ROUND((Demographics!AO49-AVERAGE(Demographics!AO$2:AO$152))/_xlfn.STDEV.P(Demographics!AO$2:AO$152),4)</f>
        <v>-0.59079999999999999</v>
      </c>
      <c r="AP49" s="2">
        <f>ROUND((Demographics!AP49-AVERAGE(Demographics!AP$2:AP$152))/_xlfn.STDEV.P(Demographics!AP$2:AP$152),4)</f>
        <v>-7.9299999999999995E-2</v>
      </c>
      <c r="AQ49" s="2">
        <f>ROUND((Demographics!AQ49-AVERAGE(Demographics!AQ$2:AQ$152))/_xlfn.STDEV.P(Demographics!AQ$2:AQ$152),4)</f>
        <v>7.5399999999999995E-2</v>
      </c>
      <c r="AR49" s="2">
        <f>ROUND((Demographics!AR49-AVERAGE(Demographics!AR$2:AR$152))/_xlfn.STDEV.P(Demographics!AR$2:AR$152),4)</f>
        <v>-0.51200000000000001</v>
      </c>
    </row>
    <row r="50" spans="1:44" x14ac:dyDescent="0.55000000000000004">
      <c r="A50" s="2" t="s">
        <v>49</v>
      </c>
      <c r="B50" s="2">
        <f>ROUND((Demographics!B50-AVERAGE(Demographics!B$2:B$152))/_xlfn.STDEV.P(Demographics!B$2:B$152),4)</f>
        <v>0.1552</v>
      </c>
      <c r="C50" s="2">
        <f>ROUND((Demographics!C50-AVERAGE(Demographics!C$2:C$152))/_xlfn.STDEV.P(Demographics!C$2:C$152),4)</f>
        <v>-0.62309999999999999</v>
      </c>
      <c r="D50" s="2">
        <f>ROUND((Demographics!D50-AVERAGE(Demographics!D$2:D$152))/_xlfn.STDEV.P(Demographics!D$2:D$152),4)</f>
        <v>-0.74570000000000003</v>
      </c>
      <c r="E50" s="2">
        <f>ROUND((Demographics!E50-AVERAGE(Demographics!E$2:E$152))/_xlfn.STDEV.P(Demographics!E$2:E$152),4)</f>
        <v>-1.3429</v>
      </c>
      <c r="F50" s="2">
        <f>ROUND((Demographics!F50-AVERAGE(Demographics!F$2:F$152))/_xlfn.STDEV.P(Demographics!F$2:F$152),4)</f>
        <v>-0.37619999999999998</v>
      </c>
      <c r="G50" s="2">
        <f>ROUND((Demographics!G50-AVERAGE(Demographics!G$2:G$152))/_xlfn.STDEV.P(Demographics!G$2:G$152),4)</f>
        <v>0.99370000000000003</v>
      </c>
      <c r="H50" s="2">
        <f>ROUND((Demographics!H50-AVERAGE(Demographics!H$2:H$152))/_xlfn.STDEV.P(Demographics!H$2:H$152),4)</f>
        <v>1.022</v>
      </c>
      <c r="I50" s="2">
        <f>ROUND((Demographics!I50-AVERAGE(Demographics!I$2:I$152))/_xlfn.STDEV.P(Demographics!I$2:I$152),4)</f>
        <v>0.76519999999999999</v>
      </c>
      <c r="J50" s="2">
        <f>ROUND((Demographics!J50-AVERAGE(Demographics!J$2:J$152))/_xlfn.STDEV.P(Demographics!J$2:J$152),4)</f>
        <v>-0.107</v>
      </c>
      <c r="K50" s="2">
        <f>ROUND((Demographics!K50-AVERAGE(Demographics!K$2:K$152))/_xlfn.STDEV.P(Demographics!K$2:K$152),4)</f>
        <v>-0.68669999999999998</v>
      </c>
      <c r="L50" s="2">
        <f>ROUND((Demographics!L50-AVERAGE(Demographics!L$2:L$152))/_xlfn.STDEV.P(Demographics!L$2:L$152),4)</f>
        <v>0.83840000000000003</v>
      </c>
      <c r="M50" s="2">
        <f>ROUND((Demographics!M50-AVERAGE(Demographics!M$2:M$152))/_xlfn.STDEV.P(Demographics!M$2:M$152),4)</f>
        <v>0.28989999999999999</v>
      </c>
      <c r="N50" s="2">
        <f>ROUND((Demographics!N50-AVERAGE(Demographics!N$2:N$152))/_xlfn.STDEV.P(Demographics!N$2:N$152),4)</f>
        <v>-0.91879999999999995</v>
      </c>
      <c r="O50" s="2">
        <f>ROUND((Demographics!O50-AVERAGE(Demographics!O$2:O$152))/_xlfn.STDEV.P(Demographics!O$2:O$152),4)</f>
        <v>-0.93340000000000001</v>
      </c>
      <c r="P50" s="2">
        <f>ROUND((Demographics!P50-AVERAGE(Demographics!P$2:P$152))/_xlfn.STDEV.P(Demographics!P$2:P$152),4)</f>
        <v>0.31929999999999997</v>
      </c>
      <c r="Q50" s="2">
        <f>ROUND((Demographics!Q50-AVERAGE(Demographics!Q$2:Q$152))/_xlfn.STDEV.P(Demographics!Q$2:Q$152),4)</f>
        <v>-1.7089000000000001</v>
      </c>
      <c r="R50" s="2">
        <f>ROUND((Demographics!R50-AVERAGE(Demographics!R$2:R$152))/_xlfn.STDEV.P(Demographics!R$2:R$152),4)</f>
        <v>-0.27010000000000001</v>
      </c>
      <c r="S50" s="2">
        <f>ROUND((Demographics!S50-AVERAGE(Demographics!S$2:S$152))/_xlfn.STDEV.P(Demographics!S$2:S$152),4)</f>
        <v>1.5457000000000001</v>
      </c>
      <c r="T50" s="2">
        <f>ROUND((Demographics!T50-AVERAGE(Demographics!T$2:T$152))/_xlfn.STDEV.P(Demographics!T$2:T$152),4)</f>
        <v>-0.93279999999999996</v>
      </c>
      <c r="U50" s="2">
        <f>ROUND((Demographics!U50-AVERAGE(Demographics!U$2:U$152))/_xlfn.STDEV.P(Demographics!U$2:U$152),4)</f>
        <v>-0.99580000000000002</v>
      </c>
      <c r="V50" s="2">
        <f>ROUND((Demographics!V50-AVERAGE(Demographics!V$2:V$152))/_xlfn.STDEV.P(Demographics!V$2:V$152),4)</f>
        <v>-0.89859999999999995</v>
      </c>
      <c r="W50" s="2">
        <f>ROUND((Demographics!W50-AVERAGE(Demographics!W$2:W$152))/_xlfn.STDEV.P(Demographics!W$2:W$152),4)</f>
        <v>0.88249999999999995</v>
      </c>
      <c r="X50" s="2">
        <f>ROUND((Demographics!X50-AVERAGE(Demographics!X$2:X$152))/_xlfn.STDEV.P(Demographics!X$2:X$152),4)</f>
        <v>-1.1349</v>
      </c>
      <c r="Y50" s="2">
        <f>ROUND((Demographics!Y50-AVERAGE(Demographics!Y$2:Y$152))/_xlfn.STDEV.P(Demographics!Y$2:Y$152),4)</f>
        <v>1.4534</v>
      </c>
      <c r="Z50" s="2">
        <f>ROUND((Demographics!Z50-AVERAGE(Demographics!Z$2:Z$152))/_xlfn.STDEV.P(Demographics!Z$2:Z$152),4)</f>
        <v>0.39629999999999999</v>
      </c>
      <c r="AA50" s="2">
        <f>ROUND((Demographics!AA50-AVERAGE(Demographics!AA$2:AA$152))/_xlfn.STDEV.P(Demographics!AA$2:AA$152),4)</f>
        <v>1.1505000000000001</v>
      </c>
      <c r="AB50" s="2">
        <f>ROUND((Demographics!AB50-AVERAGE(Demographics!AB$2:AB$152))/_xlfn.STDEV.P(Demographics!AB$2:AB$152),4)</f>
        <v>-0.88090000000000002</v>
      </c>
      <c r="AC50" s="2">
        <f>ROUND((Demographics!AC50-AVERAGE(Demographics!AC$2:AC$152))/_xlfn.STDEV.P(Demographics!AC$2:AC$152),4)</f>
        <v>-0.20749999999999999</v>
      </c>
      <c r="AD50" s="2">
        <f>ROUND((Demographics!AD50-AVERAGE(Demographics!AD$2:AD$152))/_xlfn.STDEV.P(Demographics!AD$2:AD$152),4)</f>
        <v>-0.36149999999999999</v>
      </c>
      <c r="AE50" s="2">
        <f>ROUND((Demographics!AE50-AVERAGE(Demographics!AE$2:AE$152))/_xlfn.STDEV.P(Demographics!AE$2:AE$152),4)</f>
        <v>3.1300000000000001E-2</v>
      </c>
      <c r="AF50" s="2">
        <f>ROUND((Demographics!AF50-AVERAGE(Demographics!AF$2:AF$152))/_xlfn.STDEV.P(Demographics!AF$2:AF$152),4)</f>
        <v>1.2803</v>
      </c>
      <c r="AG50" s="2">
        <f>ROUND((Demographics!AG50-AVERAGE(Demographics!AG$2:AG$152))/_xlfn.STDEV.P(Demographics!AG$2:AG$152),4)</f>
        <v>0.74480000000000002</v>
      </c>
      <c r="AH50" s="2">
        <f>ROUND((Demographics!AH50-AVERAGE(Demographics!AH$2:AH$152))/_xlfn.STDEV.P(Demographics!AH$2:AH$152),4)</f>
        <v>-0.71260000000000001</v>
      </c>
      <c r="AI50" s="2">
        <f>ROUND((Demographics!AI50-AVERAGE(Demographics!AI$2:AI$152))/_xlfn.STDEV.P(Demographics!AI$2:AI$152),4)</f>
        <v>-0.4592</v>
      </c>
      <c r="AJ50" s="2">
        <f>ROUND((Demographics!AJ50-AVERAGE(Demographics!AJ$2:AJ$152))/_xlfn.STDEV.P(Demographics!AJ$2:AJ$152),4)</f>
        <v>-0.2404</v>
      </c>
      <c r="AK50" s="2">
        <f>ROUND((Demographics!AK50-AVERAGE(Demographics!AK$2:AK$152))/_xlfn.STDEV.P(Demographics!AK$2:AK$152),4)</f>
        <v>-5.5300000000000002E-2</v>
      </c>
      <c r="AL50" s="2">
        <f>ROUND((Demographics!AL50-AVERAGE(Demographics!AL$2:AL$152))/_xlfn.STDEV.P(Demographics!AL$2:AL$152),4)</f>
        <v>-0.97540000000000004</v>
      </c>
      <c r="AM50" s="2">
        <f>ROUND((Demographics!AM50-AVERAGE(Demographics!AM$2:AM$152))/_xlfn.STDEV.P(Demographics!AM$2:AM$152),4)</f>
        <v>-0.68310000000000004</v>
      </c>
      <c r="AN50" s="2">
        <f>ROUND((Demographics!AN50-AVERAGE(Demographics!AN$2:AN$152))/_xlfn.STDEV.P(Demographics!AN$2:AN$152),4)</f>
        <v>0.84360000000000002</v>
      </c>
      <c r="AO50" s="2">
        <f>ROUND((Demographics!AO50-AVERAGE(Demographics!AO$2:AO$152))/_xlfn.STDEV.P(Demographics!AO$2:AO$152),4)</f>
        <v>-0.40610000000000002</v>
      </c>
      <c r="AP50" s="2">
        <f>ROUND((Demographics!AP50-AVERAGE(Demographics!AP$2:AP$152))/_xlfn.STDEV.P(Demographics!AP$2:AP$152),4)</f>
        <v>-0.14019999999999999</v>
      </c>
      <c r="AQ50" s="2">
        <f>ROUND((Demographics!AQ50-AVERAGE(Demographics!AQ$2:AQ$152))/_xlfn.STDEV.P(Demographics!AQ$2:AQ$152),4)</f>
        <v>-0.81110000000000004</v>
      </c>
      <c r="AR50" s="2">
        <f>ROUND((Demographics!AR50-AVERAGE(Demographics!AR$2:AR$152))/_xlfn.STDEV.P(Demographics!AR$2:AR$152),4)</f>
        <v>-0.99839999999999995</v>
      </c>
    </row>
    <row r="51" spans="1:44" x14ac:dyDescent="0.55000000000000004">
      <c r="A51" s="2" t="s">
        <v>50</v>
      </c>
      <c r="B51" s="2">
        <f>ROUND((Demographics!B51-AVERAGE(Demographics!B$2:B$152))/_xlfn.STDEV.P(Demographics!B$2:B$152),4)</f>
        <v>0.94069999999999998</v>
      </c>
      <c r="C51" s="2">
        <f>ROUND((Demographics!C51-AVERAGE(Demographics!C$2:C$152))/_xlfn.STDEV.P(Demographics!C$2:C$152),4)</f>
        <v>0.39539999999999997</v>
      </c>
      <c r="D51" s="2">
        <f>ROUND((Demographics!D51-AVERAGE(Demographics!D$2:D$152))/_xlfn.STDEV.P(Demographics!D$2:D$152),4)</f>
        <v>0.99980000000000002</v>
      </c>
      <c r="E51" s="2">
        <f>ROUND((Demographics!E51-AVERAGE(Demographics!E$2:E$152))/_xlfn.STDEV.P(Demographics!E$2:E$152),4)</f>
        <v>2.1798999999999999</v>
      </c>
      <c r="F51" s="2">
        <f>ROUND((Demographics!F51-AVERAGE(Demographics!F$2:F$152))/_xlfn.STDEV.P(Demographics!F$2:F$152),4)</f>
        <v>-1.5193000000000001</v>
      </c>
      <c r="G51" s="2">
        <f>ROUND((Demographics!G51-AVERAGE(Demographics!G$2:G$152))/_xlfn.STDEV.P(Demographics!G$2:G$152),4)</f>
        <v>-1.7673000000000001</v>
      </c>
      <c r="H51" s="2">
        <f>ROUND((Demographics!H51-AVERAGE(Demographics!H$2:H$152))/_xlfn.STDEV.P(Demographics!H$2:H$152),4)</f>
        <v>-1.5754999999999999</v>
      </c>
      <c r="I51" s="2">
        <f>ROUND((Demographics!I51-AVERAGE(Demographics!I$2:I$152))/_xlfn.STDEV.P(Demographics!I$2:I$152),4)</f>
        <v>-0.40899999999999997</v>
      </c>
      <c r="J51" s="2">
        <f>ROUND((Demographics!J51-AVERAGE(Demographics!J$2:J$152))/_xlfn.STDEV.P(Demographics!J$2:J$152),4)</f>
        <v>-0.81489999999999996</v>
      </c>
      <c r="K51" s="2">
        <f>ROUND((Demographics!K51-AVERAGE(Demographics!K$2:K$152))/_xlfn.STDEV.P(Demographics!K$2:K$152),4)</f>
        <v>0.9919</v>
      </c>
      <c r="L51" s="2">
        <f>ROUND((Demographics!L51-AVERAGE(Demographics!L$2:L$152))/_xlfn.STDEV.P(Demographics!L$2:L$152),4)</f>
        <v>-1.1325000000000001</v>
      </c>
      <c r="M51" s="2">
        <f>ROUND((Demographics!M51-AVERAGE(Demographics!M$2:M$152))/_xlfn.STDEV.P(Demographics!M$2:M$152),4)</f>
        <v>-0.44829999999999998</v>
      </c>
      <c r="N51" s="2">
        <f>ROUND((Demographics!N51-AVERAGE(Demographics!N$2:N$152))/_xlfn.STDEV.P(Demographics!N$2:N$152),4)</f>
        <v>0.87919999999999998</v>
      </c>
      <c r="O51" s="2">
        <f>ROUND((Demographics!O51-AVERAGE(Demographics!O$2:O$152))/_xlfn.STDEV.P(Demographics!O$2:O$152),4)</f>
        <v>1.6416999999999999</v>
      </c>
      <c r="P51" s="2">
        <f>ROUND((Demographics!P51-AVERAGE(Demographics!P$2:P$152))/_xlfn.STDEV.P(Demographics!P$2:P$152),4)</f>
        <v>-0.23730000000000001</v>
      </c>
      <c r="Q51" s="2">
        <f>ROUND((Demographics!Q51-AVERAGE(Demographics!Q$2:Q$152))/_xlfn.STDEV.P(Demographics!Q$2:Q$152),4)</f>
        <v>1.6398999999999999</v>
      </c>
      <c r="R51" s="2">
        <f>ROUND((Demographics!R51-AVERAGE(Demographics!R$2:R$152))/_xlfn.STDEV.P(Demographics!R$2:R$152),4)</f>
        <v>-2.1760000000000002</v>
      </c>
      <c r="S51" s="2">
        <f>ROUND((Demographics!S51-AVERAGE(Demographics!S$2:S$152))/_xlfn.STDEV.P(Demographics!S$2:S$152),4)</f>
        <v>-0.77149999999999996</v>
      </c>
      <c r="T51" s="2">
        <f>ROUND((Demographics!T51-AVERAGE(Demographics!T$2:T$152))/_xlfn.STDEV.P(Demographics!T$2:T$152),4)</f>
        <v>-0.73029999999999995</v>
      </c>
      <c r="U51" s="2">
        <f>ROUND((Demographics!U51-AVERAGE(Demographics!U$2:U$152))/_xlfn.STDEV.P(Demographics!U$2:U$152),4)</f>
        <v>0.61309999999999998</v>
      </c>
      <c r="V51" s="2">
        <f>ROUND((Demographics!V51-AVERAGE(Demographics!V$2:V$152))/_xlfn.STDEV.P(Demographics!V$2:V$152),4)</f>
        <v>-0.71550000000000002</v>
      </c>
      <c r="W51" s="2">
        <f>ROUND((Demographics!W51-AVERAGE(Demographics!W$2:W$152))/_xlfn.STDEV.P(Demographics!W$2:W$152),4)</f>
        <v>-1.7853000000000001</v>
      </c>
      <c r="X51" s="2">
        <f>ROUND((Demographics!X51-AVERAGE(Demographics!X$2:X$152))/_xlfn.STDEV.P(Demographics!X$2:X$152),4)</f>
        <v>2.4157999999999999</v>
      </c>
      <c r="Y51" s="2">
        <f>ROUND((Demographics!Y51-AVERAGE(Demographics!Y$2:Y$152))/_xlfn.STDEV.P(Demographics!Y$2:Y$152),4)</f>
        <v>-1.3478000000000001</v>
      </c>
      <c r="Z51" s="2">
        <f>ROUND((Demographics!Z51-AVERAGE(Demographics!Z$2:Z$152))/_xlfn.STDEV.P(Demographics!Z$2:Z$152),4)</f>
        <v>-1.3112999999999999</v>
      </c>
      <c r="AA51" s="2">
        <f>ROUND((Demographics!AA51-AVERAGE(Demographics!AA$2:AA$152))/_xlfn.STDEV.P(Demographics!AA$2:AA$152),4)</f>
        <v>0.57820000000000005</v>
      </c>
      <c r="AB51" s="2">
        <f>ROUND((Demographics!AB51-AVERAGE(Demographics!AB$2:AB$152))/_xlfn.STDEV.P(Demographics!AB$2:AB$152),4)</f>
        <v>0.81</v>
      </c>
      <c r="AC51" s="2">
        <f>ROUND((Demographics!AC51-AVERAGE(Demographics!AC$2:AC$152))/_xlfn.STDEV.P(Demographics!AC$2:AC$152),4)</f>
        <v>-1.7955000000000001</v>
      </c>
      <c r="AD51" s="2">
        <f>ROUND((Demographics!AD51-AVERAGE(Demographics!AD$2:AD$152))/_xlfn.STDEV.P(Demographics!AD$2:AD$152),4)</f>
        <v>7.0599999999999996E-2</v>
      </c>
      <c r="AE51" s="2">
        <f>ROUND((Demographics!AE51-AVERAGE(Demographics!AE$2:AE$152))/_xlfn.STDEV.P(Demographics!AE$2:AE$152),4)</f>
        <v>-0.83620000000000005</v>
      </c>
      <c r="AF51" s="2">
        <f>ROUND((Demographics!AF51-AVERAGE(Demographics!AF$2:AF$152))/_xlfn.STDEV.P(Demographics!AF$2:AF$152),4)</f>
        <v>-5.6599999999999998E-2</v>
      </c>
      <c r="AG51" s="2">
        <f>ROUND((Demographics!AG51-AVERAGE(Demographics!AG$2:AG$152))/_xlfn.STDEV.P(Demographics!AG$2:AG$152),4)</f>
        <v>-0.89710000000000001</v>
      </c>
      <c r="AH51" s="2">
        <f>ROUND((Demographics!AH51-AVERAGE(Demographics!AH$2:AH$152))/_xlfn.STDEV.P(Demographics!AH$2:AH$152),4)</f>
        <v>0.26979999999999998</v>
      </c>
      <c r="AI51" s="2">
        <f>ROUND((Demographics!AI51-AVERAGE(Demographics!AI$2:AI$152))/_xlfn.STDEV.P(Demographics!AI$2:AI$152),4)</f>
        <v>0.2606</v>
      </c>
      <c r="AJ51" s="2">
        <f>ROUND((Demographics!AJ51-AVERAGE(Demographics!AJ$2:AJ$152))/_xlfn.STDEV.P(Demographics!AJ$2:AJ$152),4)</f>
        <v>-0.22650000000000001</v>
      </c>
      <c r="AK51" s="2">
        <f>ROUND((Demographics!AK51-AVERAGE(Demographics!AK$2:AK$152))/_xlfn.STDEV.P(Demographics!AK$2:AK$152),4)</f>
        <v>0.44600000000000001</v>
      </c>
      <c r="AL51" s="2">
        <f>ROUND((Demographics!AL51-AVERAGE(Demographics!AL$2:AL$152))/_xlfn.STDEV.P(Demographics!AL$2:AL$152),4)</f>
        <v>0.55569999999999997</v>
      </c>
      <c r="AM51" s="2">
        <f>ROUND((Demographics!AM51-AVERAGE(Demographics!AM$2:AM$152))/_xlfn.STDEV.P(Demographics!AM$2:AM$152),4)</f>
        <v>1.4505999999999999</v>
      </c>
      <c r="AN51" s="2">
        <f>ROUND((Demographics!AN51-AVERAGE(Demographics!AN$2:AN$152))/_xlfn.STDEV.P(Demographics!AN$2:AN$152),4)</f>
        <v>-1.4832000000000001</v>
      </c>
      <c r="AO51" s="2">
        <f>ROUND((Demographics!AO51-AVERAGE(Demographics!AO$2:AO$152))/_xlfn.STDEV.P(Demographics!AO$2:AO$152),4)</f>
        <v>0.42480000000000001</v>
      </c>
      <c r="AP51" s="2">
        <f>ROUND((Demographics!AP51-AVERAGE(Demographics!AP$2:AP$152))/_xlfn.STDEV.P(Demographics!AP$2:AP$152),4)</f>
        <v>1.37E-2</v>
      </c>
      <c r="AQ51" s="2">
        <f>ROUND((Demographics!AQ51-AVERAGE(Demographics!AQ$2:AQ$152))/_xlfn.STDEV.P(Demographics!AQ$2:AQ$152),4)</f>
        <v>-1.3351999999999999</v>
      </c>
      <c r="AR51" s="2">
        <f>ROUND((Demographics!AR51-AVERAGE(Demographics!AR$2:AR$152))/_xlfn.STDEV.P(Demographics!AR$2:AR$152),4)</f>
        <v>1.6292</v>
      </c>
    </row>
    <row r="52" spans="1:44" x14ac:dyDescent="0.55000000000000004">
      <c r="A52" s="2" t="s">
        <v>51</v>
      </c>
      <c r="B52" s="2">
        <f>ROUND((Demographics!B52-AVERAGE(Demographics!B$2:B$152))/_xlfn.STDEV.P(Demographics!B$2:B$152),4)</f>
        <v>-0.28460000000000002</v>
      </c>
      <c r="C52" s="2">
        <f>ROUND((Demographics!C52-AVERAGE(Demographics!C$2:C$152))/_xlfn.STDEV.P(Demographics!C$2:C$152),4)</f>
        <v>-0.81079999999999997</v>
      </c>
      <c r="D52" s="2">
        <f>ROUND((Demographics!D52-AVERAGE(Demographics!D$2:D$152))/_xlfn.STDEV.P(Demographics!D$2:D$152),4)</f>
        <v>-0.9496</v>
      </c>
      <c r="E52" s="2">
        <f>ROUND((Demographics!E52-AVERAGE(Demographics!E$2:E$152))/_xlfn.STDEV.P(Demographics!E$2:E$152),4)</f>
        <v>-0.64949999999999997</v>
      </c>
      <c r="F52" s="2">
        <f>ROUND((Demographics!F52-AVERAGE(Demographics!F$2:F$152))/_xlfn.STDEV.P(Demographics!F$2:F$152),4)</f>
        <v>0.32640000000000002</v>
      </c>
      <c r="G52" s="2">
        <f>ROUND((Demographics!G52-AVERAGE(Demographics!G$2:G$152))/_xlfn.STDEV.P(Demographics!G$2:G$152),4)</f>
        <v>0.59460000000000002</v>
      </c>
      <c r="H52" s="2">
        <f>ROUND((Demographics!H52-AVERAGE(Demographics!H$2:H$152))/_xlfn.STDEV.P(Demographics!H$2:H$152),4)</f>
        <v>1.3555999999999999</v>
      </c>
      <c r="I52" s="2">
        <f>ROUND((Demographics!I52-AVERAGE(Demographics!I$2:I$152))/_xlfn.STDEV.P(Demographics!I$2:I$152),4)</f>
        <v>0.92410000000000003</v>
      </c>
      <c r="J52" s="2">
        <f>ROUND((Demographics!J52-AVERAGE(Demographics!J$2:J$152))/_xlfn.STDEV.P(Demographics!J$2:J$152),4)</f>
        <v>-4.9799999999999997E-2</v>
      </c>
      <c r="K52" s="2">
        <f>ROUND((Demographics!K52-AVERAGE(Demographics!K$2:K$152))/_xlfn.STDEV.P(Demographics!K$2:K$152),4)</f>
        <v>-0.89500000000000002</v>
      </c>
      <c r="L52" s="2">
        <f>ROUND((Demographics!L52-AVERAGE(Demographics!L$2:L$152))/_xlfn.STDEV.P(Demographics!L$2:L$152),4)</f>
        <v>4.8099999999999997E-2</v>
      </c>
      <c r="M52" s="2">
        <f>ROUND((Demographics!M52-AVERAGE(Demographics!M$2:M$152))/_xlfn.STDEV.P(Demographics!M$2:M$152),4)</f>
        <v>1.1194999999999999</v>
      </c>
      <c r="N52" s="2">
        <f>ROUND((Demographics!N52-AVERAGE(Demographics!N$2:N$152))/_xlfn.STDEV.P(Demographics!N$2:N$152),4)</f>
        <v>-0.50480000000000003</v>
      </c>
      <c r="O52" s="2">
        <f>ROUND((Demographics!O52-AVERAGE(Demographics!O$2:O$152))/_xlfn.STDEV.P(Demographics!O$2:O$152),4)</f>
        <v>-0.56730000000000003</v>
      </c>
      <c r="P52" s="2">
        <f>ROUND((Demographics!P52-AVERAGE(Demographics!P$2:P$152))/_xlfn.STDEV.P(Demographics!P$2:P$152),4)</f>
        <v>-0.21099999999999999</v>
      </c>
      <c r="Q52" s="2">
        <f>ROUND((Demographics!Q52-AVERAGE(Demographics!Q$2:Q$152))/_xlfn.STDEV.P(Demographics!Q$2:Q$152),4)</f>
        <v>0.45800000000000002</v>
      </c>
      <c r="R52" s="2">
        <f>ROUND((Demographics!R52-AVERAGE(Demographics!R$2:R$152))/_xlfn.STDEV.P(Demographics!R$2:R$152),4)</f>
        <v>-0.28399999999999997</v>
      </c>
      <c r="S52" s="2">
        <f>ROUND((Demographics!S52-AVERAGE(Demographics!S$2:S$152))/_xlfn.STDEV.P(Demographics!S$2:S$152),4)</f>
        <v>-0.106</v>
      </c>
      <c r="T52" s="2">
        <f>ROUND((Demographics!T52-AVERAGE(Demographics!T$2:T$152))/_xlfn.STDEV.P(Demographics!T$2:T$152),4)</f>
        <v>-0.29780000000000001</v>
      </c>
      <c r="U52" s="2">
        <f>ROUND((Demographics!U52-AVERAGE(Demographics!U$2:U$152))/_xlfn.STDEV.P(Demographics!U$2:U$152),4)</f>
        <v>-0.48170000000000002</v>
      </c>
      <c r="V52" s="2">
        <f>ROUND((Demographics!V52-AVERAGE(Demographics!V$2:V$152))/_xlfn.STDEV.P(Demographics!V$2:V$152),4)</f>
        <v>0.60699999999999998</v>
      </c>
      <c r="W52" s="2">
        <f>ROUND((Demographics!W52-AVERAGE(Demographics!W$2:W$152))/_xlfn.STDEV.P(Demographics!W$2:W$152),4)</f>
        <v>0.57769999999999999</v>
      </c>
      <c r="X52" s="2">
        <f>ROUND((Demographics!X52-AVERAGE(Demographics!X$2:X$152))/_xlfn.STDEV.P(Demographics!X$2:X$152),4)</f>
        <v>-0.21179999999999999</v>
      </c>
      <c r="Y52" s="2">
        <f>ROUND((Demographics!Y52-AVERAGE(Demographics!Y$2:Y$152))/_xlfn.STDEV.P(Demographics!Y$2:Y$152),4)</f>
        <v>0.2354</v>
      </c>
      <c r="Z52" s="2">
        <f>ROUND((Demographics!Z52-AVERAGE(Demographics!Z$2:Z$152))/_xlfn.STDEV.P(Demographics!Z$2:Z$152),4)</f>
        <v>-0.33600000000000002</v>
      </c>
      <c r="AA52" s="2">
        <f>ROUND((Demographics!AA52-AVERAGE(Demographics!AA$2:AA$152))/_xlfn.STDEV.P(Demographics!AA$2:AA$152),4)</f>
        <v>-0.40010000000000001</v>
      </c>
      <c r="AB52" s="2">
        <f>ROUND((Demographics!AB52-AVERAGE(Demographics!AB$2:AB$152))/_xlfn.STDEV.P(Demographics!AB$2:AB$152),4)</f>
        <v>-0.43020000000000003</v>
      </c>
      <c r="AC52" s="2">
        <f>ROUND((Demographics!AC52-AVERAGE(Demographics!AC$2:AC$152))/_xlfn.STDEV.P(Demographics!AC$2:AC$152),4)</f>
        <v>1.6765000000000001</v>
      </c>
      <c r="AD52" s="2">
        <f>ROUND((Demographics!AD52-AVERAGE(Demographics!AD$2:AD$152))/_xlfn.STDEV.P(Demographics!AD$2:AD$152),4)</f>
        <v>0.74139999999999995</v>
      </c>
      <c r="AE52" s="2">
        <f>ROUND((Demographics!AE52-AVERAGE(Demographics!AE$2:AE$152))/_xlfn.STDEV.P(Demographics!AE$2:AE$152),4)</f>
        <v>0.82089999999999996</v>
      </c>
      <c r="AF52" s="2">
        <f>ROUND((Demographics!AF52-AVERAGE(Demographics!AF$2:AF$152))/_xlfn.STDEV.P(Demographics!AF$2:AF$152),4)</f>
        <v>-0.89690000000000003</v>
      </c>
      <c r="AG52" s="2">
        <f>ROUND((Demographics!AG52-AVERAGE(Demographics!AG$2:AG$152))/_xlfn.STDEV.P(Demographics!AG$2:AG$152),4)</f>
        <v>1.0377000000000001</v>
      </c>
      <c r="AH52" s="2">
        <f>ROUND((Demographics!AH52-AVERAGE(Demographics!AH$2:AH$152))/_xlfn.STDEV.P(Demographics!AH$2:AH$152),4)</f>
        <v>-0.44130000000000003</v>
      </c>
      <c r="AI52" s="2">
        <f>ROUND((Demographics!AI52-AVERAGE(Demographics!AI$2:AI$152))/_xlfn.STDEV.P(Demographics!AI$2:AI$152),4)</f>
        <v>-0.56410000000000005</v>
      </c>
      <c r="AJ52" s="2">
        <f>ROUND((Demographics!AJ52-AVERAGE(Demographics!AJ$2:AJ$152))/_xlfn.STDEV.P(Demographics!AJ$2:AJ$152),4)</f>
        <v>-0.22650000000000001</v>
      </c>
      <c r="AK52" s="2">
        <f>ROUND((Demographics!AK52-AVERAGE(Demographics!AK$2:AK$152))/_xlfn.STDEV.P(Demographics!AK$2:AK$152),4)</f>
        <v>-0.83160000000000001</v>
      </c>
      <c r="AL52" s="2">
        <f>ROUND((Demographics!AL52-AVERAGE(Demographics!AL$2:AL$152))/_xlfn.STDEV.P(Demographics!AL$2:AL$152),4)</f>
        <v>0.3997</v>
      </c>
      <c r="AM52" s="2">
        <f>ROUND((Demographics!AM52-AVERAGE(Demographics!AM$2:AM$152))/_xlfn.STDEV.P(Demographics!AM$2:AM$152),4)</f>
        <v>-0.31419999999999998</v>
      </c>
      <c r="AN52" s="2">
        <f>ROUND((Demographics!AN52-AVERAGE(Demographics!AN$2:AN$152))/_xlfn.STDEV.P(Demographics!AN$2:AN$152),4)</f>
        <v>0.4073</v>
      </c>
      <c r="AO52" s="2">
        <f>ROUND((Demographics!AO52-AVERAGE(Demographics!AO$2:AO$152))/_xlfn.STDEV.P(Demographics!AO$2:AO$152),4)</f>
        <v>-0.53169999999999995</v>
      </c>
      <c r="AP52" s="2">
        <f>ROUND((Demographics!AP52-AVERAGE(Demographics!AP$2:AP$152))/_xlfn.STDEV.P(Demographics!AP$2:AP$152),4)</f>
        <v>-5.7500000000000002E-2</v>
      </c>
      <c r="AQ52" s="2">
        <f>ROUND((Demographics!AQ52-AVERAGE(Demographics!AQ$2:AQ$152))/_xlfn.STDEV.P(Demographics!AQ$2:AQ$152),4)</f>
        <v>7.5399999999999995E-2</v>
      </c>
      <c r="AR52" s="2">
        <f>ROUND((Demographics!AR52-AVERAGE(Demographics!AR$2:AR$152))/_xlfn.STDEV.P(Demographics!AR$2:AR$152),4)</f>
        <v>-0.66220000000000001</v>
      </c>
    </row>
    <row r="53" spans="1:44" x14ac:dyDescent="0.55000000000000004">
      <c r="A53" s="2" t="s">
        <v>52</v>
      </c>
      <c r="B53" s="2">
        <f>ROUND((Demographics!B53-AVERAGE(Demographics!B$2:B$152))/_xlfn.STDEV.P(Demographics!B$2:B$152),4)</f>
        <v>-0.75590000000000002</v>
      </c>
      <c r="C53" s="2">
        <f>ROUND((Demographics!C53-AVERAGE(Demographics!C$2:C$152))/_xlfn.STDEV.P(Demographics!C$2:C$152),4)</f>
        <v>-1.0269999999999999</v>
      </c>
      <c r="D53" s="2">
        <f>ROUND((Demographics!D53-AVERAGE(Demographics!D$2:D$152))/_xlfn.STDEV.P(Demographics!D$2:D$152),4)</f>
        <v>-1.224</v>
      </c>
      <c r="E53" s="2">
        <f>ROUND((Demographics!E53-AVERAGE(Demographics!E$2:E$152))/_xlfn.STDEV.P(Demographics!E$2:E$152),4)</f>
        <v>-1.2366999999999999</v>
      </c>
      <c r="F53" s="2">
        <f>ROUND((Demographics!F53-AVERAGE(Demographics!F$2:F$152))/_xlfn.STDEV.P(Demographics!F$2:F$152),4)</f>
        <v>6.4199999999999993E-2</v>
      </c>
      <c r="G53" s="2">
        <f>ROUND((Demographics!G53-AVERAGE(Demographics!G$2:G$152))/_xlfn.STDEV.P(Demographics!G$2:G$152),4)</f>
        <v>0.97209999999999996</v>
      </c>
      <c r="H53" s="2">
        <f>ROUND((Demographics!H53-AVERAGE(Demographics!H$2:H$152))/_xlfn.STDEV.P(Demographics!H$2:H$152),4)</f>
        <v>2.2134999999999998</v>
      </c>
      <c r="I53" s="2">
        <f>ROUND((Demographics!I53-AVERAGE(Demographics!I$2:I$152))/_xlfn.STDEV.P(Demographics!I$2:I$152),4)</f>
        <v>0.89690000000000003</v>
      </c>
      <c r="J53" s="2">
        <f>ROUND((Demographics!J53-AVERAGE(Demographics!J$2:J$152))/_xlfn.STDEV.P(Demographics!J$2:J$152),4)</f>
        <v>6.1100000000000002E-2</v>
      </c>
      <c r="K53" s="2">
        <f>ROUND((Demographics!K53-AVERAGE(Demographics!K$2:K$152))/_xlfn.STDEV.P(Demographics!K$2:K$152),4)</f>
        <v>-0.7863</v>
      </c>
      <c r="L53" s="2">
        <f>ROUND((Demographics!L53-AVERAGE(Demographics!L$2:L$152))/_xlfn.STDEV.P(Demographics!L$2:L$152),4)</f>
        <v>2.1000000000000001E-2</v>
      </c>
      <c r="M53" s="2">
        <f>ROUND((Demographics!M53-AVERAGE(Demographics!M$2:M$152))/_xlfn.STDEV.P(Demographics!M$2:M$152),4)</f>
        <v>0.99280000000000002</v>
      </c>
      <c r="N53" s="2">
        <f>ROUND((Demographics!N53-AVERAGE(Demographics!N$2:N$152))/_xlfn.STDEV.P(Demographics!N$2:N$152),4)</f>
        <v>-0.57499999999999996</v>
      </c>
      <c r="O53" s="2">
        <f>ROUND((Demographics!O53-AVERAGE(Demographics!O$2:O$152))/_xlfn.STDEV.P(Demographics!O$2:O$152),4)</f>
        <v>-0.52149999999999996</v>
      </c>
      <c r="P53" s="2">
        <f>ROUND((Demographics!P53-AVERAGE(Demographics!P$2:P$152))/_xlfn.STDEV.P(Demographics!P$2:P$152),4)</f>
        <v>-0.46429999999999999</v>
      </c>
      <c r="Q53" s="2">
        <f>ROUND((Demographics!Q53-AVERAGE(Demographics!Q$2:Q$152))/_xlfn.STDEV.P(Demographics!Q$2:Q$152),4)</f>
        <v>-2.0400000000000001E-2</v>
      </c>
      <c r="R53" s="2">
        <f>ROUND((Demographics!R53-AVERAGE(Demographics!R$2:R$152))/_xlfn.STDEV.P(Demographics!R$2:R$152),4)</f>
        <v>-0.12429999999999999</v>
      </c>
      <c r="S53" s="2">
        <f>ROUND((Demographics!S53-AVERAGE(Demographics!S$2:S$152))/_xlfn.STDEV.P(Demographics!S$2:S$152),4)</f>
        <v>-0.41920000000000002</v>
      </c>
      <c r="T53" s="2">
        <f>ROUND((Demographics!T53-AVERAGE(Demographics!T$2:T$152))/_xlfn.STDEV.P(Demographics!T$2:T$152),4)</f>
        <v>-0.79020000000000001</v>
      </c>
      <c r="U53" s="2">
        <f>ROUND((Demographics!U53-AVERAGE(Demographics!U$2:U$152))/_xlfn.STDEV.P(Demographics!U$2:U$152),4)</f>
        <v>-0.3634</v>
      </c>
      <c r="V53" s="2">
        <f>ROUND((Demographics!V53-AVERAGE(Demographics!V$2:V$152))/_xlfn.STDEV.P(Demographics!V$2:V$152),4)</f>
        <v>0.22040000000000001</v>
      </c>
      <c r="W53" s="2">
        <f>ROUND((Demographics!W53-AVERAGE(Demographics!W$2:W$152))/_xlfn.STDEV.P(Demographics!W$2:W$152),4)</f>
        <v>1.3749</v>
      </c>
      <c r="X53" s="2">
        <f>ROUND((Demographics!X53-AVERAGE(Demographics!X$2:X$152))/_xlfn.STDEV.P(Demographics!X$2:X$152),4)</f>
        <v>-0.94230000000000003</v>
      </c>
      <c r="Y53" s="2">
        <f>ROUND((Demographics!Y53-AVERAGE(Demographics!Y$2:Y$152))/_xlfn.STDEV.P(Demographics!Y$2:Y$152),4)</f>
        <v>-5.4899999999999997E-2</v>
      </c>
      <c r="Z53" s="2">
        <f>ROUND((Demographics!Z53-AVERAGE(Demographics!Z$2:Z$152))/_xlfn.STDEV.P(Demographics!Z$2:Z$152),4)</f>
        <v>-0.70540000000000003</v>
      </c>
      <c r="AA53" s="2">
        <f>ROUND((Demographics!AA53-AVERAGE(Demographics!AA$2:AA$152))/_xlfn.STDEV.P(Demographics!AA$2:AA$152),4)</f>
        <v>0.14899999999999999</v>
      </c>
      <c r="AB53" s="2">
        <f>ROUND((Demographics!AB53-AVERAGE(Demographics!AB$2:AB$152))/_xlfn.STDEV.P(Demographics!AB$2:AB$152),4)</f>
        <v>-0.50209999999999999</v>
      </c>
      <c r="AC53" s="2">
        <f>ROUND((Demographics!AC53-AVERAGE(Demographics!AC$2:AC$152))/_xlfn.STDEV.P(Demographics!AC$2:AC$152),4)</f>
        <v>1.3087</v>
      </c>
      <c r="AD53" s="2">
        <f>ROUND((Demographics!AD53-AVERAGE(Demographics!AD$2:AD$152))/_xlfn.STDEV.P(Demographics!AD$2:AD$152),4)</f>
        <v>0.66400000000000003</v>
      </c>
      <c r="AE53" s="2">
        <f>ROUND((Demographics!AE53-AVERAGE(Demographics!AE$2:AE$152))/_xlfn.STDEV.P(Demographics!AE$2:AE$152),4)</f>
        <v>1.5065</v>
      </c>
      <c r="AF53" s="2">
        <f>ROUND((Demographics!AF53-AVERAGE(Demographics!AF$2:AF$152))/_xlfn.STDEV.P(Demographics!AF$2:AF$152),4)</f>
        <v>-0.47449999999999998</v>
      </c>
      <c r="AG53" s="2">
        <f>ROUND((Demographics!AG53-AVERAGE(Demographics!AG$2:AG$152))/_xlfn.STDEV.P(Demographics!AG$2:AG$152),4)</f>
        <v>-2.8500000000000001E-2</v>
      </c>
      <c r="AH53" s="2">
        <f>ROUND((Demographics!AH53-AVERAGE(Demographics!AH$2:AH$152))/_xlfn.STDEV.P(Demographics!AH$2:AH$152),4)</f>
        <v>-0.64270000000000005</v>
      </c>
      <c r="AI53" s="2">
        <f>ROUND((Demographics!AI53-AVERAGE(Demographics!AI$2:AI$152))/_xlfn.STDEV.P(Demographics!AI$2:AI$152),4)</f>
        <v>-0.57150000000000001</v>
      </c>
      <c r="AJ53" s="2">
        <f>ROUND((Demographics!AJ53-AVERAGE(Demographics!AJ$2:AJ$152))/_xlfn.STDEV.P(Demographics!AJ$2:AJ$152),4)</f>
        <v>-0.1988</v>
      </c>
      <c r="AK53" s="2">
        <f>ROUND((Demographics!AK53-AVERAGE(Demographics!AK$2:AK$152))/_xlfn.STDEV.P(Demographics!AK$2:AK$152),4)</f>
        <v>-0.85589999999999999</v>
      </c>
      <c r="AL53" s="2">
        <f>ROUND((Demographics!AL53-AVERAGE(Demographics!AL$2:AL$152))/_xlfn.STDEV.P(Demographics!AL$2:AL$152),4)</f>
        <v>1.2827</v>
      </c>
      <c r="AM53" s="2">
        <f>ROUND((Demographics!AM53-AVERAGE(Demographics!AM$2:AM$152))/_xlfn.STDEV.P(Demographics!AM$2:AM$152),4)</f>
        <v>4.3799999999999999E-2</v>
      </c>
      <c r="AN53" s="2">
        <f>ROUND((Demographics!AN53-AVERAGE(Demographics!AN$2:AN$152))/_xlfn.STDEV.P(Demographics!AN$2:AN$152),4)</f>
        <v>1.1459999999999999</v>
      </c>
      <c r="AO53" s="2">
        <f>ROUND((Demographics!AO53-AVERAGE(Demographics!AO$2:AO$152))/_xlfn.STDEV.P(Demographics!AO$2:AO$152),4)</f>
        <v>-0.72740000000000005</v>
      </c>
      <c r="AP53" s="2">
        <f>ROUND((Demographics!AP53-AVERAGE(Demographics!AP$2:AP$152))/_xlfn.STDEV.P(Demographics!AP$2:AP$152),4)</f>
        <v>-0.95989999999999998</v>
      </c>
      <c r="AQ53" s="2">
        <f>ROUND((Demographics!AQ53-AVERAGE(Demographics!AQ$2:AQ$152))/_xlfn.STDEV.P(Demographics!AQ$2:AQ$152),4)</f>
        <v>-1.0341</v>
      </c>
      <c r="AR53" s="2">
        <f>ROUND((Demographics!AR53-AVERAGE(Demographics!AR$2:AR$152))/_xlfn.STDEV.P(Demographics!AR$2:AR$152),4)</f>
        <v>-0.65100000000000002</v>
      </c>
    </row>
    <row r="54" spans="1:44" x14ac:dyDescent="0.55000000000000004">
      <c r="A54" s="2" t="s">
        <v>53</v>
      </c>
      <c r="B54" s="2">
        <f>ROUND((Demographics!B54-AVERAGE(Demographics!B$2:B$152))/_xlfn.STDEV.P(Demographics!B$2:B$152),4)</f>
        <v>1.0035000000000001</v>
      </c>
      <c r="C54" s="2">
        <f>ROUND((Demographics!C54-AVERAGE(Demographics!C$2:C$152))/_xlfn.STDEV.P(Demographics!C$2:C$152),4)</f>
        <v>-0.60599999999999998</v>
      </c>
      <c r="D54" s="2">
        <f>ROUND((Demographics!D54-AVERAGE(Demographics!D$2:D$152))/_xlfn.STDEV.P(Demographics!D$2:D$152),4)</f>
        <v>-0.2359</v>
      </c>
      <c r="E54" s="2">
        <f>ROUND((Demographics!E54-AVERAGE(Demographics!E$2:E$152))/_xlfn.STDEV.P(Demographics!E$2:E$152),4)</f>
        <v>-0.13109999999999999</v>
      </c>
      <c r="F54" s="2">
        <f>ROUND((Demographics!F54-AVERAGE(Demographics!F$2:F$152))/_xlfn.STDEV.P(Demographics!F$2:F$152),4)</f>
        <v>1.2387999999999999</v>
      </c>
      <c r="G54" s="2">
        <f>ROUND((Demographics!G54-AVERAGE(Demographics!G$2:G$152))/_xlfn.STDEV.P(Demographics!G$2:G$152),4)</f>
        <v>0.35730000000000001</v>
      </c>
      <c r="H54" s="2">
        <f>ROUND((Demographics!H54-AVERAGE(Demographics!H$2:H$152))/_xlfn.STDEV.P(Demographics!H$2:H$152),4)</f>
        <v>-0.66990000000000005</v>
      </c>
      <c r="I54" s="2">
        <f>ROUND((Demographics!I54-AVERAGE(Demographics!I$2:I$152))/_xlfn.STDEV.P(Demographics!I$2:I$152),4)</f>
        <v>0.91620000000000001</v>
      </c>
      <c r="J54" s="2">
        <f>ROUND((Demographics!J54-AVERAGE(Demographics!J$2:J$152))/_xlfn.STDEV.P(Demographics!J$2:J$152),4)</f>
        <v>-0.66830000000000001</v>
      </c>
      <c r="K54" s="2">
        <f>ROUND((Demographics!K54-AVERAGE(Demographics!K$2:K$152))/_xlfn.STDEV.P(Demographics!K$2:K$152),4)</f>
        <v>-0.1231</v>
      </c>
      <c r="L54" s="2">
        <f>ROUND((Demographics!L54-AVERAGE(Demographics!L$2:L$152))/_xlfn.STDEV.P(Demographics!L$2:L$152),4)</f>
        <v>0.92759999999999998</v>
      </c>
      <c r="M54" s="2">
        <f>ROUND((Demographics!M54-AVERAGE(Demographics!M$2:M$152))/_xlfn.STDEV.P(Demographics!M$2:M$152),4)</f>
        <v>0.66649999999999998</v>
      </c>
      <c r="N54" s="2">
        <f>ROUND((Demographics!N54-AVERAGE(Demographics!N$2:N$152))/_xlfn.STDEV.P(Demographics!N$2:N$152),4)</f>
        <v>-1.0995999999999999</v>
      </c>
      <c r="O54" s="2">
        <f>ROUND((Demographics!O54-AVERAGE(Demographics!O$2:O$152))/_xlfn.STDEV.P(Demographics!O$2:O$152),4)</f>
        <v>-1.1141000000000001</v>
      </c>
      <c r="P54" s="2">
        <f>ROUND((Demographics!P54-AVERAGE(Demographics!P$2:P$152))/_xlfn.STDEV.P(Demographics!P$2:P$152),4)</f>
        <v>0.5917</v>
      </c>
      <c r="Q54" s="2">
        <f>ROUND((Demographics!Q54-AVERAGE(Demographics!Q$2:Q$152))/_xlfn.STDEV.P(Demographics!Q$2:Q$152),4)</f>
        <v>-0.69940000000000002</v>
      </c>
      <c r="R54" s="2">
        <f>ROUND((Demographics!R54-AVERAGE(Demographics!R$2:R$152))/_xlfn.STDEV.P(Demographics!R$2:R$152),4)</f>
        <v>-0.2006</v>
      </c>
      <c r="S54" s="2">
        <f>ROUND((Demographics!S54-AVERAGE(Demographics!S$2:S$152))/_xlfn.STDEV.P(Demographics!S$2:S$152),4)</f>
        <v>3.0240999999999998</v>
      </c>
      <c r="T54" s="2">
        <f>ROUND((Demographics!T54-AVERAGE(Demographics!T$2:T$152))/_xlfn.STDEV.P(Demographics!T$2:T$152),4)</f>
        <v>-1.1951000000000001</v>
      </c>
      <c r="U54" s="2">
        <f>ROUND((Demographics!U54-AVERAGE(Demographics!U$2:U$152))/_xlfn.STDEV.P(Demographics!U$2:U$152),4)</f>
        <v>-0.94840000000000002</v>
      </c>
      <c r="V54" s="2">
        <f>ROUND((Demographics!V54-AVERAGE(Demographics!V$2:V$152))/_xlfn.STDEV.P(Demographics!V$2:V$152),4)</f>
        <v>-1.9769000000000001</v>
      </c>
      <c r="W54" s="2">
        <f>ROUND((Demographics!W54-AVERAGE(Demographics!W$2:W$152))/_xlfn.STDEV.P(Demographics!W$2:W$152),4)</f>
        <v>0.23899999999999999</v>
      </c>
      <c r="X54" s="2">
        <f>ROUND((Demographics!X54-AVERAGE(Demographics!X$2:X$152))/_xlfn.STDEV.P(Demographics!X$2:X$152),4)</f>
        <v>-1.5539000000000001</v>
      </c>
      <c r="Y54" s="2">
        <f>ROUND((Demographics!Y54-AVERAGE(Demographics!Y$2:Y$152))/_xlfn.STDEV.P(Demographics!Y$2:Y$152),4)</f>
        <v>1.2110000000000001</v>
      </c>
      <c r="Z54" s="2">
        <f>ROUND((Demographics!Z54-AVERAGE(Demographics!Z$2:Z$152))/_xlfn.STDEV.P(Demographics!Z$2:Z$152),4)</f>
        <v>2.2757000000000001</v>
      </c>
      <c r="AA54" s="2">
        <f>ROUND((Demographics!AA54-AVERAGE(Demographics!AA$2:AA$152))/_xlfn.STDEV.P(Demographics!AA$2:AA$152),4)</f>
        <v>0.20549999999999999</v>
      </c>
      <c r="AB54" s="2">
        <f>ROUND((Demographics!AB54-AVERAGE(Demographics!AB$2:AB$152))/_xlfn.STDEV.P(Demographics!AB$2:AB$152),4)</f>
        <v>-1.2081999999999999</v>
      </c>
      <c r="AC54" s="2">
        <f>ROUND((Demographics!AC54-AVERAGE(Demographics!AC$2:AC$152))/_xlfn.STDEV.P(Demographics!AC$2:AC$152),4)</f>
        <v>-1.2572000000000001</v>
      </c>
      <c r="AD54" s="2">
        <f>ROUND((Demographics!AD54-AVERAGE(Demographics!AD$2:AD$152))/_xlfn.STDEV.P(Demographics!AD$2:AD$152),4)</f>
        <v>-1.1999</v>
      </c>
      <c r="AE54" s="2">
        <f>ROUND((Demographics!AE54-AVERAGE(Demographics!AE$2:AE$152))/_xlfn.STDEV.P(Demographics!AE$2:AE$152),4)</f>
        <v>1.2271000000000001</v>
      </c>
      <c r="AF54" s="2">
        <f>ROUND((Demographics!AF54-AVERAGE(Demographics!AF$2:AF$152))/_xlfn.STDEV.P(Demographics!AF$2:AF$152),4)</f>
        <v>-0.22739999999999999</v>
      </c>
      <c r="AG54" s="2">
        <f>ROUND((Demographics!AG54-AVERAGE(Demographics!AG$2:AG$152))/_xlfn.STDEV.P(Demographics!AG$2:AG$152),4)</f>
        <v>1.4798</v>
      </c>
      <c r="AH54" s="2">
        <f>ROUND((Demographics!AH54-AVERAGE(Demographics!AH$2:AH$152))/_xlfn.STDEV.P(Demographics!AH$2:AH$152),4)</f>
        <v>-0.65500000000000003</v>
      </c>
      <c r="AI54" s="2">
        <f>ROUND((Demographics!AI54-AVERAGE(Demographics!AI$2:AI$152))/_xlfn.STDEV.P(Demographics!AI$2:AI$152),4)</f>
        <v>-0.51780000000000004</v>
      </c>
      <c r="AJ54" s="2">
        <f>ROUND((Demographics!AJ54-AVERAGE(Demographics!AJ$2:AJ$152))/_xlfn.STDEV.P(Demographics!AJ$2:AJ$152),4)</f>
        <v>-0.2404</v>
      </c>
      <c r="AK54" s="2">
        <f>ROUND((Demographics!AK54-AVERAGE(Demographics!AK$2:AK$152))/_xlfn.STDEV.P(Demographics!AK$2:AK$152),4)</f>
        <v>-5.1799999999999999E-2</v>
      </c>
      <c r="AL54" s="2">
        <f>ROUND((Demographics!AL54-AVERAGE(Demographics!AL$2:AL$152))/_xlfn.STDEV.P(Demographics!AL$2:AL$152),4)</f>
        <v>-0.74219999999999997</v>
      </c>
      <c r="AM54" s="2">
        <f>ROUND((Demographics!AM54-AVERAGE(Demographics!AM$2:AM$152))/_xlfn.STDEV.P(Demographics!AM$2:AM$152),4)</f>
        <v>-0.28189999999999998</v>
      </c>
      <c r="AN54" s="2">
        <f>ROUND((Demographics!AN54-AVERAGE(Demographics!AN$2:AN$152))/_xlfn.STDEV.P(Demographics!AN$2:AN$152),4)</f>
        <v>-0.4219</v>
      </c>
      <c r="AO54" s="2">
        <f>ROUND((Demographics!AO54-AVERAGE(Demographics!AO$2:AO$152))/_xlfn.STDEV.P(Demographics!AO$2:AO$152),4)</f>
        <v>-0.21410000000000001</v>
      </c>
      <c r="AP54" s="2">
        <f>ROUND((Demographics!AP54-AVERAGE(Demographics!AP$2:AP$152))/_xlfn.STDEV.P(Demographics!AP$2:AP$152),4)</f>
        <v>0.5292</v>
      </c>
      <c r="AQ54" s="2">
        <f>ROUND((Demographics!AQ54-AVERAGE(Demographics!AQ$2:AQ$152))/_xlfn.STDEV.P(Demographics!AQ$2:AQ$152),4)</f>
        <v>1.1235999999999999</v>
      </c>
      <c r="AR54" s="2">
        <f>ROUND((Demographics!AR54-AVERAGE(Demographics!AR$2:AR$152))/_xlfn.STDEV.P(Demographics!AR$2:AR$152),4)</f>
        <v>-0.1729</v>
      </c>
    </row>
    <row r="55" spans="1:44" x14ac:dyDescent="0.55000000000000004">
      <c r="A55" s="2" t="s">
        <v>54</v>
      </c>
      <c r="B55" s="2">
        <f>ROUND((Demographics!B55-AVERAGE(Demographics!B$2:B$152))/_xlfn.STDEV.P(Demographics!B$2:B$152),4)</f>
        <v>1.4434</v>
      </c>
      <c r="C55" s="2">
        <f>ROUND((Demographics!C55-AVERAGE(Demographics!C$2:C$152))/_xlfn.STDEV.P(Demographics!C$2:C$152),4)</f>
        <v>5.9700000000000003E-2</v>
      </c>
      <c r="D55" s="2">
        <f>ROUND((Demographics!D55-AVERAGE(Demographics!D$2:D$152))/_xlfn.STDEV.P(Demographics!D$2:D$152),4)</f>
        <v>-1.7399999999999999E-2</v>
      </c>
      <c r="E55" s="2">
        <f>ROUND((Demographics!E55-AVERAGE(Demographics!E$2:E$152))/_xlfn.STDEV.P(Demographics!E$2:E$152),4)</f>
        <v>0.34360000000000002</v>
      </c>
      <c r="F55" s="2">
        <f>ROUND((Demographics!F55-AVERAGE(Demographics!F$2:F$152))/_xlfn.STDEV.P(Demographics!F$2:F$152),4)</f>
        <v>-0.68030000000000002</v>
      </c>
      <c r="G55" s="2">
        <f>ROUND((Demographics!G55-AVERAGE(Demographics!G$2:G$152))/_xlfn.STDEV.P(Demographics!G$2:G$152),4)</f>
        <v>-0.67800000000000005</v>
      </c>
      <c r="H55" s="2">
        <f>ROUND((Demographics!H55-AVERAGE(Demographics!H$2:H$152))/_xlfn.STDEV.P(Demographics!H$2:H$152),4)</f>
        <v>-0.76519999999999999</v>
      </c>
      <c r="I55" s="2">
        <f>ROUND((Demographics!I55-AVERAGE(Demographics!I$2:I$152))/_xlfn.STDEV.P(Demographics!I$2:I$152),4)</f>
        <v>0.54659999999999997</v>
      </c>
      <c r="J55" s="2">
        <f>ROUND((Demographics!J55-AVERAGE(Demographics!J$2:J$152))/_xlfn.STDEV.P(Demographics!J$2:J$152),4)</f>
        <v>1.2231000000000001</v>
      </c>
      <c r="K55" s="2">
        <f>ROUND((Demographics!K55-AVERAGE(Demographics!K$2:K$152))/_xlfn.STDEV.P(Demographics!K$2:K$152),4)</f>
        <v>0.30420000000000003</v>
      </c>
      <c r="L55" s="2">
        <f>ROUND((Demographics!L55-AVERAGE(Demographics!L$2:L$152))/_xlfn.STDEV.P(Demographics!L$2:L$152),4)</f>
        <v>0.7762</v>
      </c>
      <c r="M55" s="2">
        <f>ROUND((Demographics!M55-AVERAGE(Demographics!M$2:M$152))/_xlfn.STDEV.P(Demographics!M$2:M$152),4)</f>
        <v>1.1214</v>
      </c>
      <c r="N55" s="2">
        <f>ROUND((Demographics!N55-AVERAGE(Demographics!N$2:N$152))/_xlfn.STDEV.P(Demographics!N$2:N$152),4)</f>
        <v>-0.94569999999999999</v>
      </c>
      <c r="O55" s="2">
        <f>ROUND((Demographics!O55-AVERAGE(Demographics!O$2:O$152))/_xlfn.STDEV.P(Demographics!O$2:O$152),4)</f>
        <v>-0.93100000000000005</v>
      </c>
      <c r="P55" s="2">
        <f>ROUND((Demographics!P55-AVERAGE(Demographics!P$2:P$152))/_xlfn.STDEV.P(Demographics!P$2:P$152),4)</f>
        <v>1.5900000000000001E-2</v>
      </c>
      <c r="Q55" s="2">
        <f>ROUND((Demographics!Q55-AVERAGE(Demographics!Q$2:Q$152))/_xlfn.STDEV.P(Demographics!Q$2:Q$152),4)</f>
        <v>0.65269999999999995</v>
      </c>
      <c r="R55" s="2">
        <f>ROUND((Demographics!R55-AVERAGE(Demographics!R$2:R$152))/_xlfn.STDEV.P(Demographics!R$2:R$152),4)</f>
        <v>1.1429</v>
      </c>
      <c r="S55" s="2">
        <f>ROUND((Demographics!S55-AVERAGE(Demographics!S$2:S$152))/_xlfn.STDEV.P(Demographics!S$2:S$152),4)</f>
        <v>-0.5776</v>
      </c>
      <c r="T55" s="2">
        <f>ROUND((Demographics!T55-AVERAGE(Demographics!T$2:T$152))/_xlfn.STDEV.P(Demographics!T$2:T$152),4)</f>
        <v>-0.55549999999999999</v>
      </c>
      <c r="U55" s="2">
        <f>ROUND((Demographics!U55-AVERAGE(Demographics!U$2:U$152))/_xlfn.STDEV.P(Demographics!U$2:U$152),4)</f>
        <v>-0.60429999999999995</v>
      </c>
      <c r="V55" s="2">
        <f>ROUND((Demographics!V55-AVERAGE(Demographics!V$2:V$152))/_xlfn.STDEV.P(Demographics!V$2:V$152),4)</f>
        <v>-0.8478</v>
      </c>
      <c r="W55" s="2">
        <f>ROUND((Demographics!W55-AVERAGE(Demographics!W$2:W$152))/_xlfn.STDEV.P(Demographics!W$2:W$152),4)</f>
        <v>1.8698999999999999</v>
      </c>
      <c r="X55" s="2">
        <f>ROUND((Demographics!X55-AVERAGE(Demographics!X$2:X$152))/_xlfn.STDEV.P(Demographics!X$2:X$152),4)</f>
        <v>0.7339</v>
      </c>
      <c r="Y55" s="2">
        <f>ROUND((Demographics!Y55-AVERAGE(Demographics!Y$2:Y$152))/_xlfn.STDEV.P(Demographics!Y$2:Y$152),4)</f>
        <v>0.90280000000000005</v>
      </c>
      <c r="Z55" s="2">
        <f>ROUND((Demographics!Z55-AVERAGE(Demographics!Z$2:Z$152))/_xlfn.STDEV.P(Demographics!Z$2:Z$152),4)</f>
        <v>1.0734999999999999</v>
      </c>
      <c r="AA55" s="2">
        <f>ROUND((Demographics!AA55-AVERAGE(Demographics!AA$2:AA$152))/_xlfn.STDEV.P(Demographics!AA$2:AA$152),4)</f>
        <v>-0.93569999999999998</v>
      </c>
      <c r="AB55" s="2">
        <f>ROUND((Demographics!AB55-AVERAGE(Demographics!AB$2:AB$152))/_xlfn.STDEV.P(Demographics!AB$2:AB$152),4)</f>
        <v>-1.0631999999999999</v>
      </c>
      <c r="AC55" s="2">
        <f>ROUND((Demographics!AC55-AVERAGE(Demographics!AC$2:AC$152))/_xlfn.STDEV.P(Demographics!AC$2:AC$152),4)</f>
        <v>0.6986</v>
      </c>
      <c r="AD55" s="2">
        <f>ROUND((Demographics!AD55-AVERAGE(Demographics!AD$2:AD$152))/_xlfn.STDEV.P(Demographics!AD$2:AD$152),4)</f>
        <v>-1.32E-2</v>
      </c>
      <c r="AE55" s="2">
        <f>ROUND((Demographics!AE55-AVERAGE(Demographics!AE$2:AE$152))/_xlfn.STDEV.P(Demographics!AE$2:AE$152),4)</f>
        <v>0.93459999999999999</v>
      </c>
      <c r="AF55" s="2">
        <f>ROUND((Demographics!AF55-AVERAGE(Demographics!AF$2:AF$152))/_xlfn.STDEV.P(Demographics!AF$2:AF$152),4)</f>
        <v>-0.82950000000000002</v>
      </c>
      <c r="AG55" s="2">
        <f>ROUND((Demographics!AG55-AVERAGE(Demographics!AG$2:AG$152))/_xlfn.STDEV.P(Demographics!AG$2:AG$152),4)</f>
        <v>0.89980000000000004</v>
      </c>
      <c r="AH55" s="2">
        <f>ROUND((Demographics!AH55-AVERAGE(Demographics!AH$2:AH$152))/_xlfn.STDEV.P(Demographics!AH$2:AH$152),4)</f>
        <v>-0.3755</v>
      </c>
      <c r="AI55" s="2">
        <f>ROUND((Demographics!AI55-AVERAGE(Demographics!AI$2:AI$152))/_xlfn.STDEV.P(Demographics!AI$2:AI$152),4)</f>
        <v>-0.28349999999999997</v>
      </c>
      <c r="AJ55" s="2">
        <f>ROUND((Demographics!AJ55-AVERAGE(Demographics!AJ$2:AJ$152))/_xlfn.STDEV.P(Demographics!AJ$2:AJ$152),4)</f>
        <v>-0.21260000000000001</v>
      </c>
      <c r="AK55" s="2">
        <f>ROUND((Demographics!AK55-AVERAGE(Demographics!AK$2:AK$152))/_xlfn.STDEV.P(Demographics!AK$2:AK$152),4)</f>
        <v>-0.58440000000000003</v>
      </c>
      <c r="AL55" s="2">
        <f>ROUND((Demographics!AL55-AVERAGE(Demographics!AL$2:AL$152))/_xlfn.STDEV.P(Demographics!AL$2:AL$152),4)</f>
        <v>0.20369999999999999</v>
      </c>
      <c r="AM55" s="2">
        <f>ROUND((Demographics!AM55-AVERAGE(Demographics!AM$2:AM$152))/_xlfn.STDEV.P(Demographics!AM$2:AM$152),4)</f>
        <v>0.71419999999999995</v>
      </c>
      <c r="AN55" s="2">
        <f>ROUND((Demographics!AN55-AVERAGE(Demographics!AN$2:AN$152))/_xlfn.STDEV.P(Demographics!AN$2:AN$152),4)</f>
        <v>-1.4925999999999999</v>
      </c>
      <c r="AO55" s="2">
        <f>ROUND((Demographics!AO55-AVERAGE(Demographics!AO$2:AO$152))/_xlfn.STDEV.P(Demographics!AO$2:AO$152),4)</f>
        <v>-0.24360000000000001</v>
      </c>
      <c r="AP55" s="2">
        <f>ROUND((Demographics!AP55-AVERAGE(Demographics!AP$2:AP$152))/_xlfn.STDEV.P(Demographics!AP$2:AP$152),4)</f>
        <v>0.56130000000000002</v>
      </c>
      <c r="AQ55" s="2">
        <f>ROUND((Demographics!AQ55-AVERAGE(Demographics!AQ$2:AQ$152))/_xlfn.STDEV.P(Demographics!AQ$2:AQ$152),4)</f>
        <v>0.76680000000000004</v>
      </c>
      <c r="AR55" s="2">
        <f>ROUND((Demographics!AR55-AVERAGE(Demographics!AR$2:AR$152))/_xlfn.STDEV.P(Demographics!AR$2:AR$152),4)</f>
        <v>3.4000000000000002E-2</v>
      </c>
    </row>
    <row r="56" spans="1:44" x14ac:dyDescent="0.55000000000000004">
      <c r="A56" s="2" t="s">
        <v>55</v>
      </c>
      <c r="B56" s="2">
        <f>ROUND((Demographics!B56-AVERAGE(Demographics!B$2:B$152))/_xlfn.STDEV.P(Demographics!B$2:B$152),4)</f>
        <v>0.62649999999999995</v>
      </c>
      <c r="C56" s="2">
        <f>ROUND((Demographics!C56-AVERAGE(Demographics!C$2:C$152))/_xlfn.STDEV.P(Demographics!C$2:C$152),4)</f>
        <v>-1.1578999999999999</v>
      </c>
      <c r="D56" s="2">
        <f>ROUND((Demographics!D56-AVERAGE(Demographics!D$2:D$152))/_xlfn.STDEV.P(Demographics!D$2:D$152),4)</f>
        <v>-0.61219999999999997</v>
      </c>
      <c r="E56" s="2">
        <f>ROUND((Demographics!E56-AVERAGE(Demographics!E$2:E$152))/_xlfn.STDEV.P(Demographics!E$2:E$152),4)</f>
        <v>0.1</v>
      </c>
      <c r="F56" s="2">
        <f>ROUND((Demographics!F56-AVERAGE(Demographics!F$2:F$152))/_xlfn.STDEV.P(Demographics!F$2:F$152),4)</f>
        <v>0.65149999999999997</v>
      </c>
      <c r="G56" s="2">
        <f>ROUND((Demographics!G56-AVERAGE(Demographics!G$2:G$152))/_xlfn.STDEV.P(Demographics!G$2:G$152),4)</f>
        <v>0.58379999999999999</v>
      </c>
      <c r="H56" s="2">
        <f>ROUND((Demographics!H56-AVERAGE(Demographics!H$2:H$152))/_xlfn.STDEV.P(Demographics!H$2:H$152),4)</f>
        <v>0.1641</v>
      </c>
      <c r="I56" s="2">
        <f>ROUND((Demographics!I56-AVERAGE(Demographics!I$2:I$152))/_xlfn.STDEV.P(Demographics!I$2:I$152),4)</f>
        <v>0.80149999999999999</v>
      </c>
      <c r="J56" s="2">
        <f>ROUND((Demographics!J56-AVERAGE(Demographics!J$2:J$152))/_xlfn.STDEV.P(Demographics!J$2:J$152),4)</f>
        <v>-0.4073</v>
      </c>
      <c r="K56" s="2">
        <f>ROUND((Demographics!K56-AVERAGE(Demographics!K$2:K$152))/_xlfn.STDEV.P(Demographics!K$2:K$152),4)</f>
        <v>-0.31759999999999999</v>
      </c>
      <c r="L56" s="2">
        <f>ROUND((Demographics!L56-AVERAGE(Demographics!L$2:L$152))/_xlfn.STDEV.P(Demographics!L$2:L$152),4)</f>
        <v>0.182</v>
      </c>
      <c r="M56" s="2">
        <f>ROUND((Demographics!M56-AVERAGE(Demographics!M$2:M$152))/_xlfn.STDEV.P(Demographics!M$2:M$152),4)</f>
        <v>1.0617000000000001</v>
      </c>
      <c r="N56" s="2">
        <f>ROUND((Demographics!N56-AVERAGE(Demographics!N$2:N$152))/_xlfn.STDEV.P(Demographics!N$2:N$152),4)</f>
        <v>-0.67069999999999996</v>
      </c>
      <c r="O56" s="2">
        <f>ROUND((Demographics!O56-AVERAGE(Demographics!O$2:O$152))/_xlfn.STDEV.P(Demographics!O$2:O$152),4)</f>
        <v>-0.84430000000000005</v>
      </c>
      <c r="P56" s="2">
        <f>ROUND((Demographics!P56-AVERAGE(Demographics!P$2:P$152))/_xlfn.STDEV.P(Demographics!P$2:P$152),4)</f>
        <v>-0.14180000000000001</v>
      </c>
      <c r="Q56" s="2">
        <f>ROUND((Demographics!Q56-AVERAGE(Demographics!Q$2:Q$152))/_xlfn.STDEV.P(Demographics!Q$2:Q$152),4)</f>
        <v>5.8700000000000002E-2</v>
      </c>
      <c r="R56" s="2">
        <f>ROUND((Demographics!R56-AVERAGE(Demographics!R$2:R$152))/_xlfn.STDEV.P(Demographics!R$2:R$152),4)</f>
        <v>-0.42630000000000001</v>
      </c>
      <c r="S56" s="2">
        <f>ROUND((Demographics!S56-AVERAGE(Demographics!S$2:S$152))/_xlfn.STDEV.P(Demographics!S$2:S$152),4)</f>
        <v>1.2698</v>
      </c>
      <c r="T56" s="2">
        <f>ROUND((Demographics!T56-AVERAGE(Demographics!T$2:T$152))/_xlfn.STDEV.P(Demographics!T$2:T$152),4)</f>
        <v>-0.92820000000000003</v>
      </c>
      <c r="U56" s="2">
        <f>ROUND((Demographics!U56-AVERAGE(Demographics!U$2:U$152))/_xlfn.STDEV.P(Demographics!U$2:U$152),4)</f>
        <v>-0.89680000000000004</v>
      </c>
      <c r="V56" s="2">
        <f>ROUND((Demographics!V56-AVERAGE(Demographics!V$2:V$152))/_xlfn.STDEV.P(Demographics!V$2:V$152),4)</f>
        <v>-0.8105</v>
      </c>
      <c r="W56" s="2">
        <f>ROUND((Demographics!W56-AVERAGE(Demographics!W$2:W$152))/_xlfn.STDEV.P(Demographics!W$2:W$152),4)</f>
        <v>1.3228</v>
      </c>
      <c r="X56" s="2">
        <f>ROUND((Demographics!X56-AVERAGE(Demographics!X$2:X$152))/_xlfn.STDEV.P(Demographics!X$2:X$152),4)</f>
        <v>-1.2990999999999999</v>
      </c>
      <c r="Y56" s="2">
        <f>ROUND((Demographics!Y56-AVERAGE(Demographics!Y$2:Y$152))/_xlfn.STDEV.P(Demographics!Y$2:Y$152),4)</f>
        <v>1.0613999999999999</v>
      </c>
      <c r="Z56" s="2">
        <f>ROUND((Demographics!Z56-AVERAGE(Demographics!Z$2:Z$152))/_xlfn.STDEV.P(Demographics!Z$2:Z$152),4)</f>
        <v>0.70089999999999997</v>
      </c>
      <c r="AA56" s="2">
        <f>ROUND((Demographics!AA56-AVERAGE(Demographics!AA$2:AA$152))/_xlfn.STDEV.P(Demographics!AA$2:AA$152),4)</f>
        <v>-0.38009999999999999</v>
      </c>
      <c r="AB56" s="2">
        <f>ROUND((Demographics!AB56-AVERAGE(Demographics!AB$2:AB$152))/_xlfn.STDEV.P(Demographics!AB$2:AB$152),4)</f>
        <v>-0.82950000000000002</v>
      </c>
      <c r="AC56" s="2">
        <f>ROUND((Demographics!AC56-AVERAGE(Demographics!AC$2:AC$152))/_xlfn.STDEV.P(Demographics!AC$2:AC$152),4)</f>
        <v>0.3397</v>
      </c>
      <c r="AD56" s="2">
        <f>ROUND((Demographics!AD56-AVERAGE(Demographics!AD$2:AD$152))/_xlfn.STDEV.P(Demographics!AD$2:AD$152),4)</f>
        <v>-0.49049999999999999</v>
      </c>
      <c r="AE56" s="2">
        <f>ROUND((Demographics!AE56-AVERAGE(Demographics!AE$2:AE$152))/_xlfn.STDEV.P(Demographics!AE$2:AE$152),4)</f>
        <v>1.5325</v>
      </c>
      <c r="AF56" s="2">
        <f>ROUND((Demographics!AF56-AVERAGE(Demographics!AF$2:AF$152))/_xlfn.STDEV.P(Demographics!AF$2:AF$152),4)</f>
        <v>-0.75990000000000002</v>
      </c>
      <c r="AG56" s="2">
        <f>ROUND((Demographics!AG56-AVERAGE(Demographics!AG$2:AG$152))/_xlfn.STDEV.P(Demographics!AG$2:AG$152),4)</f>
        <v>0.2757</v>
      </c>
      <c r="AH56" s="2">
        <f>ROUND((Demographics!AH56-AVERAGE(Demographics!AH$2:AH$152))/_xlfn.STDEV.P(Demographics!AH$2:AH$152),4)</f>
        <v>-0.53990000000000005</v>
      </c>
      <c r="AI56" s="2">
        <f>ROUND((Demographics!AI56-AVERAGE(Demographics!AI$2:AI$152))/_xlfn.STDEV.P(Demographics!AI$2:AI$152),4)</f>
        <v>-0.48849999999999999</v>
      </c>
      <c r="AJ56" s="2">
        <f>ROUND((Demographics!AJ56-AVERAGE(Demographics!AJ$2:AJ$152))/_xlfn.STDEV.P(Demographics!AJ$2:AJ$152),4)</f>
        <v>-0.22650000000000001</v>
      </c>
      <c r="AK56" s="2">
        <f>ROUND((Demographics!AK56-AVERAGE(Demographics!AK$2:AK$152))/_xlfn.STDEV.P(Demographics!AK$2:AK$152),4)</f>
        <v>-0.33379999999999999</v>
      </c>
      <c r="AL56" s="2">
        <f>ROUND((Demographics!AL56-AVERAGE(Demographics!AL$2:AL$152))/_xlfn.STDEV.P(Demographics!AL$2:AL$152),4)</f>
        <v>0.86480000000000001</v>
      </c>
      <c r="AM56" s="2">
        <f>ROUND((Demographics!AM56-AVERAGE(Demographics!AM$2:AM$152))/_xlfn.STDEV.P(Demographics!AM$2:AM$152),4)</f>
        <v>0.56210000000000004</v>
      </c>
      <c r="AN56" s="2">
        <f>ROUND((Demographics!AN56-AVERAGE(Demographics!AN$2:AN$152))/_xlfn.STDEV.P(Demographics!AN$2:AN$152),4)</f>
        <v>-9.2999999999999999E-2</v>
      </c>
      <c r="AO56" s="2">
        <f>ROUND((Demographics!AO56-AVERAGE(Demographics!AO$2:AO$152))/_xlfn.STDEV.P(Demographics!AO$2:AO$152),4)</f>
        <v>-0.15870000000000001</v>
      </c>
      <c r="AP56" s="2">
        <f>ROUND((Demographics!AP56-AVERAGE(Demographics!AP$2:AP$152))/_xlfn.STDEV.P(Demographics!AP$2:AP$152),4)</f>
        <v>-0.38590000000000002</v>
      </c>
      <c r="AQ56" s="2">
        <f>ROUND((Demographics!AQ56-AVERAGE(Demographics!AQ$2:AQ$152))/_xlfn.STDEV.P(Demographics!AQ$2:AQ$152),4)</f>
        <v>-0.1197</v>
      </c>
      <c r="AR56" s="2">
        <f>ROUND((Demographics!AR56-AVERAGE(Demographics!AR$2:AR$152))/_xlfn.STDEV.P(Demographics!AR$2:AR$152),4)</f>
        <v>-0.34350000000000003</v>
      </c>
    </row>
    <row r="57" spans="1:44" x14ac:dyDescent="0.55000000000000004">
      <c r="A57" s="2" t="s">
        <v>56</v>
      </c>
      <c r="B57" s="2">
        <f>ROUND((Demographics!B57-AVERAGE(Demographics!B$2:B$152))/_xlfn.STDEV.P(Demographics!B$2:B$152),4)</f>
        <v>0.31230000000000002</v>
      </c>
      <c r="C57" s="2">
        <f>ROUND((Demographics!C57-AVERAGE(Demographics!C$2:C$152))/_xlfn.STDEV.P(Demographics!C$2:C$152),4)</f>
        <v>0.62860000000000005</v>
      </c>
      <c r="D57" s="2">
        <f>ROUND((Demographics!D57-AVERAGE(Demographics!D$2:D$152))/_xlfn.STDEV.P(Demographics!D$2:D$152),4)</f>
        <v>6.5100000000000005E-2</v>
      </c>
      <c r="E57" s="2">
        <f>ROUND((Demographics!E57-AVERAGE(Demographics!E$2:E$152))/_xlfn.STDEV.P(Demographics!E$2:E$152),4)</f>
        <v>-0.35599999999999998</v>
      </c>
      <c r="F57" s="2">
        <f>ROUND((Demographics!F57-AVERAGE(Demographics!F$2:F$152))/_xlfn.STDEV.P(Demographics!F$2:F$152),4)</f>
        <v>6.4199999999999993E-2</v>
      </c>
      <c r="G57" s="2">
        <f>ROUND((Demographics!G57-AVERAGE(Demographics!G$2:G$152))/_xlfn.STDEV.P(Demographics!G$2:G$152),4)</f>
        <v>0.26569999999999999</v>
      </c>
      <c r="H57" s="2">
        <f>ROUND((Demographics!H57-AVERAGE(Demographics!H$2:H$152))/_xlfn.STDEV.P(Demographics!H$2:H$152),4)</f>
        <v>-0.5746</v>
      </c>
      <c r="I57" s="2">
        <f>ROUND((Demographics!I57-AVERAGE(Demographics!I$2:I$152))/_xlfn.STDEV.P(Demographics!I$2:I$152),4)</f>
        <v>-2.9355000000000002</v>
      </c>
      <c r="J57" s="2">
        <f>ROUND((Demographics!J57-AVERAGE(Demographics!J$2:J$152))/_xlfn.STDEV.P(Demographics!J$2:J$152),4)</f>
        <v>2.6604999999999999</v>
      </c>
      <c r="K57" s="2">
        <f>ROUND((Demographics!K57-AVERAGE(Demographics!K$2:K$152))/_xlfn.STDEV.P(Demographics!K$2:K$152),4)</f>
        <v>0.94740000000000002</v>
      </c>
      <c r="L57" s="2">
        <f>ROUND((Demographics!L57-AVERAGE(Demographics!L$2:L$152))/_xlfn.STDEV.P(Demographics!L$2:L$152),4)</f>
        <v>2.5861999999999998</v>
      </c>
      <c r="M57" s="2">
        <f>ROUND((Demographics!M57-AVERAGE(Demographics!M$2:M$152))/_xlfn.STDEV.P(Demographics!M$2:M$152),4)</f>
        <v>-1.2873000000000001</v>
      </c>
      <c r="N57" s="2">
        <f>ROUND((Demographics!N57-AVERAGE(Demographics!N$2:N$152))/_xlfn.STDEV.P(Demographics!N$2:N$152),4)</f>
        <v>-0.7319</v>
      </c>
      <c r="O57" s="2">
        <f>ROUND((Demographics!O57-AVERAGE(Demographics!O$2:O$152))/_xlfn.STDEV.P(Demographics!O$2:O$152),4)</f>
        <v>-0.98399999999999999</v>
      </c>
      <c r="P57" s="2">
        <f>ROUND((Demographics!P57-AVERAGE(Demographics!P$2:P$152))/_xlfn.STDEV.P(Demographics!P$2:P$152),4)</f>
        <v>-0.47860000000000003</v>
      </c>
      <c r="Q57" s="2">
        <f>ROUND((Demographics!Q57-AVERAGE(Demographics!Q$2:Q$152))/_xlfn.STDEV.P(Demographics!Q$2:Q$152),4)</f>
        <v>-1.0643</v>
      </c>
      <c r="R57" s="2">
        <f>ROUND((Demographics!R57-AVERAGE(Demographics!R$2:R$152))/_xlfn.STDEV.P(Demographics!R$2:R$152),4)</f>
        <v>1.2713000000000001</v>
      </c>
      <c r="S57" s="2">
        <f>ROUND((Demographics!S57-AVERAGE(Demographics!S$2:S$152))/_xlfn.STDEV.P(Demographics!S$2:S$152),4)</f>
        <v>-0.73050000000000004</v>
      </c>
      <c r="T57" s="2">
        <f>ROUND((Demographics!T57-AVERAGE(Demographics!T$2:T$152))/_xlfn.STDEV.P(Demographics!T$2:T$152),4)</f>
        <v>0.3049</v>
      </c>
      <c r="U57" s="2">
        <f>ROUND((Demographics!U57-AVERAGE(Demographics!U$2:U$152))/_xlfn.STDEV.P(Demographics!U$2:U$152),4)</f>
        <v>-0.5161</v>
      </c>
      <c r="V57" s="2">
        <f>ROUND((Demographics!V57-AVERAGE(Demographics!V$2:V$152))/_xlfn.STDEV.P(Demographics!V$2:V$152),4)</f>
        <v>-2.0482</v>
      </c>
      <c r="W57" s="2">
        <f>ROUND((Demographics!W57-AVERAGE(Demographics!W$2:W$152))/_xlfn.STDEV.P(Demographics!W$2:W$152),4)</f>
        <v>1.5989</v>
      </c>
      <c r="X57" s="2">
        <f>ROUND((Demographics!X57-AVERAGE(Demographics!X$2:X$152))/_xlfn.STDEV.P(Demographics!X$2:X$152),4)</f>
        <v>2.0400000000000001E-2</v>
      </c>
      <c r="Y57" s="2">
        <f>ROUND((Demographics!Y57-AVERAGE(Demographics!Y$2:Y$152))/_xlfn.STDEV.P(Demographics!Y$2:Y$152),4)</f>
        <v>1.4714</v>
      </c>
      <c r="Z57" s="2">
        <f>ROUND((Demographics!Z57-AVERAGE(Demographics!Z$2:Z$152))/_xlfn.STDEV.P(Demographics!Z$2:Z$152),4)</f>
        <v>1.7766999999999999</v>
      </c>
      <c r="AA57" s="2">
        <f>ROUND((Demographics!AA57-AVERAGE(Demographics!AA$2:AA$152))/_xlfn.STDEV.P(Demographics!AA$2:AA$152),4)</f>
        <v>-1.6411</v>
      </c>
      <c r="AB57" s="2">
        <f>ROUND((Demographics!AB57-AVERAGE(Demographics!AB$2:AB$152))/_xlfn.STDEV.P(Demographics!AB$2:AB$152),4)</f>
        <v>-0.85770000000000002</v>
      </c>
      <c r="AC57" s="2">
        <f>ROUND((Demographics!AC57-AVERAGE(Demographics!AC$2:AC$152))/_xlfn.STDEV.P(Demographics!AC$2:AC$152),4)</f>
        <v>-0.1537</v>
      </c>
      <c r="AD57" s="2">
        <f>ROUND((Demographics!AD57-AVERAGE(Demographics!AD$2:AD$152))/_xlfn.STDEV.P(Demographics!AD$2:AD$152),4)</f>
        <v>-0.34210000000000002</v>
      </c>
      <c r="AE57" s="2">
        <f>ROUND((Demographics!AE57-AVERAGE(Demographics!AE$2:AE$152))/_xlfn.STDEV.P(Demographics!AE$2:AE$152),4)</f>
        <v>0.3075</v>
      </c>
      <c r="AF57" s="2">
        <f>ROUND((Demographics!AF57-AVERAGE(Demographics!AF$2:AF$152))/_xlfn.STDEV.P(Demographics!AF$2:AF$152),4)</f>
        <v>0.93879999999999997</v>
      </c>
      <c r="AG57" s="2">
        <f>ROUND((Demographics!AG57-AVERAGE(Demographics!AG$2:AG$152))/_xlfn.STDEV.P(Demographics!AG$2:AG$152),4)</f>
        <v>-1.2938000000000001</v>
      </c>
      <c r="AH57" s="2">
        <f>ROUND((Demographics!AH57-AVERAGE(Demographics!AH$2:AH$152))/_xlfn.STDEV.P(Demographics!AH$2:AH$152),4)</f>
        <v>7.2084000000000001</v>
      </c>
      <c r="AI57" s="2">
        <f>ROUND((Demographics!AI57-AVERAGE(Demographics!AI$2:AI$152))/_xlfn.STDEV.P(Demographics!AI$2:AI$152),4)</f>
        <v>0.91700000000000004</v>
      </c>
      <c r="AJ57" s="2">
        <f>ROUND((Demographics!AJ57-AVERAGE(Demographics!AJ$2:AJ$152))/_xlfn.STDEV.P(Demographics!AJ$2:AJ$152),4)</f>
        <v>-0.2404</v>
      </c>
      <c r="AK57" s="2">
        <f>ROUND((Demographics!AK57-AVERAGE(Demographics!AK$2:AK$152))/_xlfn.STDEV.P(Demographics!AK$2:AK$152),4)</f>
        <v>0.22670000000000001</v>
      </c>
      <c r="AL57" s="2">
        <f>ROUND((Demographics!AL57-AVERAGE(Demographics!AL$2:AL$152))/_xlfn.STDEV.P(Demographics!AL$2:AL$152),4)</f>
        <v>-2.3864000000000001</v>
      </c>
      <c r="AM57" s="2">
        <f>ROUND((Demographics!AM57-AVERAGE(Demographics!AM$2:AM$152))/_xlfn.STDEV.P(Demographics!AM$2:AM$152),4)</f>
        <v>-1.0075000000000001</v>
      </c>
      <c r="AN57" s="2">
        <f>ROUND((Demographics!AN57-AVERAGE(Demographics!AN$2:AN$152))/_xlfn.STDEV.P(Demographics!AN$2:AN$152),4)</f>
        <v>-5.8700000000000002E-2</v>
      </c>
      <c r="AO57" s="2">
        <f>ROUND((Demographics!AO57-AVERAGE(Demographics!AO$2:AO$152))/_xlfn.STDEV.P(Demographics!AO$2:AO$152),4)</f>
        <v>1.5254000000000001</v>
      </c>
      <c r="AP57" s="2">
        <f>ROUND((Demographics!AP57-AVERAGE(Demographics!AP$2:AP$152))/_xlfn.STDEV.P(Demographics!AP$2:AP$152),4)</f>
        <v>0.82420000000000004</v>
      </c>
      <c r="AQ57" s="2">
        <f>ROUND((Demographics!AQ57-AVERAGE(Demographics!AQ$2:AQ$152))/_xlfn.STDEV.P(Demographics!AQ$2:AQ$152),4)</f>
        <v>2.0379999999999998</v>
      </c>
      <c r="AR57" s="2">
        <f>ROUND((Demographics!AR57-AVERAGE(Demographics!AR$2:AR$152))/_xlfn.STDEV.P(Demographics!AR$2:AR$152),4)</f>
        <v>-0.80110000000000003</v>
      </c>
    </row>
    <row r="58" spans="1:44" x14ac:dyDescent="0.55000000000000004">
      <c r="A58" s="2" t="s">
        <v>57</v>
      </c>
      <c r="B58" s="2">
        <f>ROUND((Demographics!B58-AVERAGE(Demographics!B$2:B$152))/_xlfn.STDEV.P(Demographics!B$2:B$152),4)</f>
        <v>-0.159</v>
      </c>
      <c r="C58" s="2">
        <f>ROUND((Demographics!C58-AVERAGE(Demographics!C$2:C$152))/_xlfn.STDEV.P(Demographics!C$2:C$152),4)</f>
        <v>-0.9758</v>
      </c>
      <c r="D58" s="2">
        <f>ROUND((Demographics!D58-AVERAGE(Demographics!D$2:D$152))/_xlfn.STDEV.P(Demographics!D$2:D$152),4)</f>
        <v>-0.78939999999999999</v>
      </c>
      <c r="E58" s="2">
        <f>ROUND((Demographics!E58-AVERAGE(Demographics!E$2:E$152))/_xlfn.STDEV.P(Demographics!E$2:E$152),4)</f>
        <v>-0.64949999999999997</v>
      </c>
      <c r="F58" s="2">
        <f>ROUND((Demographics!F58-AVERAGE(Demographics!F$2:F$152))/_xlfn.STDEV.P(Demographics!F$2:F$152),4)</f>
        <v>0.27400000000000002</v>
      </c>
      <c r="G58" s="2">
        <f>ROUND((Demographics!G58-AVERAGE(Demographics!G$2:G$152))/_xlfn.STDEV.P(Demographics!G$2:G$152),4)</f>
        <v>1.3064</v>
      </c>
      <c r="H58" s="2">
        <f>ROUND((Demographics!H58-AVERAGE(Demographics!H$2:H$152))/_xlfn.STDEV.P(Demographics!H$2:H$152),4)</f>
        <v>0.92669999999999997</v>
      </c>
      <c r="I58" s="2">
        <f>ROUND((Demographics!I58-AVERAGE(Demographics!I$2:I$152))/_xlfn.STDEV.P(Demographics!I$2:I$152),4)</f>
        <v>0.92920000000000003</v>
      </c>
      <c r="J58" s="2">
        <f>ROUND((Demographics!J58-AVERAGE(Demographics!J$2:J$152))/_xlfn.STDEV.P(Demographics!J$2:J$152),4)</f>
        <v>0.40429999999999999</v>
      </c>
      <c r="K58" s="2">
        <f>ROUND((Demographics!K58-AVERAGE(Demographics!K$2:K$152))/_xlfn.STDEV.P(Demographics!K$2:K$152),4)</f>
        <v>-0.67749999999999999</v>
      </c>
      <c r="L58" s="2">
        <f>ROUND((Demographics!L58-AVERAGE(Demographics!L$2:L$152))/_xlfn.STDEV.P(Demographics!L$2:L$152),4)</f>
        <v>6.4100000000000004E-2</v>
      </c>
      <c r="M58" s="2">
        <f>ROUND((Demographics!M58-AVERAGE(Demographics!M$2:M$152))/_xlfn.STDEV.P(Demographics!M$2:M$152),4)</f>
        <v>0.45960000000000001</v>
      </c>
      <c r="N58" s="2">
        <f>ROUND((Demographics!N58-AVERAGE(Demographics!N$2:N$152))/_xlfn.STDEV.P(Demographics!N$2:N$152),4)</f>
        <v>-0.23280000000000001</v>
      </c>
      <c r="O58" s="2">
        <f>ROUND((Demographics!O58-AVERAGE(Demographics!O$2:O$152))/_xlfn.STDEV.P(Demographics!O$2:O$152),4)</f>
        <v>-0.1457</v>
      </c>
      <c r="P58" s="2">
        <f>ROUND((Demographics!P58-AVERAGE(Demographics!P$2:P$152))/_xlfn.STDEV.P(Demographics!P$2:P$152),4)</f>
        <v>0.44829999999999998</v>
      </c>
      <c r="Q58" s="2">
        <f>ROUND((Demographics!Q58-AVERAGE(Demographics!Q$2:Q$152))/_xlfn.STDEV.P(Demographics!Q$2:Q$152),4)</f>
        <v>-0.16020000000000001</v>
      </c>
      <c r="R58" s="2">
        <f>ROUND((Demographics!R58-AVERAGE(Demographics!R$2:R$152))/_xlfn.STDEV.P(Demographics!R$2:R$152),4)</f>
        <v>-0.65890000000000004</v>
      </c>
      <c r="S58" s="2">
        <f>ROUND((Demographics!S58-AVERAGE(Demographics!S$2:S$152))/_xlfn.STDEV.P(Demographics!S$2:S$152),4)</f>
        <v>0.23710000000000001</v>
      </c>
      <c r="T58" s="2">
        <f>ROUND((Demographics!T58-AVERAGE(Demographics!T$2:T$152))/_xlfn.STDEV.P(Demographics!T$2:T$152),4)</f>
        <v>-0.36680000000000001</v>
      </c>
      <c r="U58" s="2">
        <f>ROUND((Demographics!U58-AVERAGE(Demographics!U$2:U$152))/_xlfn.STDEV.P(Demographics!U$2:U$152),4)</f>
        <v>-0.20849999999999999</v>
      </c>
      <c r="V58" s="2">
        <f>ROUND((Demographics!V58-AVERAGE(Demographics!V$2:V$152))/_xlfn.STDEV.P(Demographics!V$2:V$152),4)</f>
        <v>0.84089999999999998</v>
      </c>
      <c r="W58" s="2">
        <f>ROUND((Demographics!W58-AVERAGE(Demographics!W$2:W$152))/_xlfn.STDEV.P(Demographics!W$2:W$152),4)</f>
        <v>-0.34720000000000001</v>
      </c>
      <c r="X58" s="2">
        <f>ROUND((Demographics!X58-AVERAGE(Demographics!X$2:X$152))/_xlfn.STDEV.P(Demographics!X$2:X$152),4)</f>
        <v>0.95469999999999999</v>
      </c>
      <c r="Y58" s="2">
        <f>ROUND((Demographics!Y58-AVERAGE(Demographics!Y$2:Y$152))/_xlfn.STDEV.P(Demographics!Y$2:Y$152),4)</f>
        <v>1.3899999999999999E-2</v>
      </c>
      <c r="Z58" s="2">
        <f>ROUND((Demographics!Z58-AVERAGE(Demographics!Z$2:Z$152))/_xlfn.STDEV.P(Demographics!Z$2:Z$152),4)</f>
        <v>-0.67949999999999999</v>
      </c>
      <c r="AA58" s="2">
        <f>ROUND((Demographics!AA58-AVERAGE(Demographics!AA$2:AA$152))/_xlfn.STDEV.P(Demographics!AA$2:AA$152),4)</f>
        <v>-0.1804</v>
      </c>
      <c r="AB58" s="2">
        <f>ROUND((Demographics!AB58-AVERAGE(Demographics!AB$2:AB$152))/_xlfn.STDEV.P(Demographics!AB$2:AB$152),4)</f>
        <v>-7.7200000000000005E-2</v>
      </c>
      <c r="AC58" s="2">
        <f>ROUND((Demographics!AC58-AVERAGE(Demographics!AC$2:AC$152))/_xlfn.STDEV.P(Demographics!AC$2:AC$152),4)</f>
        <v>2.5700000000000001E-2</v>
      </c>
      <c r="AD58" s="2">
        <f>ROUND((Demographics!AD58-AVERAGE(Demographics!AD$2:AD$152))/_xlfn.STDEV.P(Demographics!AD$2:AD$152),4)</f>
        <v>0.81879999999999997</v>
      </c>
      <c r="AE58" s="2">
        <f>ROUND((Demographics!AE58-AVERAGE(Demographics!AE$2:AE$152))/_xlfn.STDEV.P(Demographics!AE$2:AE$152),4)</f>
        <v>0.12559999999999999</v>
      </c>
      <c r="AF58" s="2">
        <f>ROUND((Demographics!AF58-AVERAGE(Demographics!AF$2:AF$152))/_xlfn.STDEV.P(Demographics!AF$2:AF$152),4)</f>
        <v>-1.3013999999999999</v>
      </c>
      <c r="AG58" s="2">
        <f>ROUND((Demographics!AG58-AVERAGE(Demographics!AG$2:AG$152))/_xlfn.STDEV.P(Demographics!AG$2:AG$152),4)</f>
        <v>0.39800000000000002</v>
      </c>
      <c r="AH58" s="2">
        <f>ROUND((Demographics!AH58-AVERAGE(Demographics!AH$2:AH$152))/_xlfn.STDEV.P(Demographics!AH$2:AH$152),4)</f>
        <v>-0.68379999999999996</v>
      </c>
      <c r="AI58" s="2">
        <f>ROUND((Demographics!AI58-AVERAGE(Demographics!AI$2:AI$152))/_xlfn.STDEV.P(Demographics!AI$2:AI$152),4)</f>
        <v>-0.5373</v>
      </c>
      <c r="AJ58" s="2">
        <f>ROUND((Demographics!AJ58-AVERAGE(Demographics!AJ$2:AJ$152))/_xlfn.STDEV.P(Demographics!AJ$2:AJ$152),4)</f>
        <v>-0.2334</v>
      </c>
      <c r="AK58" s="2">
        <f>ROUND((Demographics!AK58-AVERAGE(Demographics!AK$2:AK$152))/_xlfn.STDEV.P(Demographics!AK$2:AK$152),4)</f>
        <v>-0.84550000000000003</v>
      </c>
      <c r="AL58" s="2">
        <f>ROUND((Demographics!AL58-AVERAGE(Demographics!AL$2:AL$152))/_xlfn.STDEV.P(Demographics!AL$2:AL$152),4)</f>
        <v>1.3771</v>
      </c>
      <c r="AM58" s="2">
        <f>ROUND((Demographics!AM58-AVERAGE(Demographics!AM$2:AM$152))/_xlfn.STDEV.P(Demographics!AM$2:AM$152),4)</f>
        <v>0.32379999999999998</v>
      </c>
      <c r="AN58" s="2">
        <f>ROUND((Demographics!AN58-AVERAGE(Demographics!AN$2:AN$152))/_xlfn.STDEV.P(Demographics!AN$2:AN$152),4)</f>
        <v>0.97450000000000003</v>
      </c>
      <c r="AO58" s="2">
        <f>ROUND((Demographics!AO58-AVERAGE(Demographics!AO$2:AO$152))/_xlfn.STDEV.P(Demographics!AO$2:AO$152),4)</f>
        <v>0.1331</v>
      </c>
      <c r="AP58" s="2">
        <f>ROUND((Demographics!AP58-AVERAGE(Demographics!AP$2:AP$152))/_xlfn.STDEV.P(Demographics!AP$2:AP$152),4)</f>
        <v>-0.94159999999999999</v>
      </c>
      <c r="AQ58" s="2">
        <f>ROUND((Demographics!AQ58-AVERAGE(Demographics!AQ$2:AQ$152))/_xlfn.STDEV.P(Demographics!AQ$2:AQ$152),4)</f>
        <v>-0.85570000000000002</v>
      </c>
      <c r="AR58" s="2">
        <f>ROUND((Demographics!AR58-AVERAGE(Demographics!AR$2:AR$152))/_xlfn.STDEV.P(Demographics!AR$2:AR$152),4)</f>
        <v>-0.76070000000000004</v>
      </c>
    </row>
    <row r="59" spans="1:44" x14ac:dyDescent="0.55000000000000004">
      <c r="A59" s="2" t="s">
        <v>58</v>
      </c>
      <c r="B59" s="2">
        <f>ROUND((Demographics!B59-AVERAGE(Demographics!B$2:B$152))/_xlfn.STDEV.P(Demographics!B$2:B$152),4)</f>
        <v>-0.81879999999999997</v>
      </c>
      <c r="C59" s="2">
        <f>ROUND((Demographics!C59-AVERAGE(Demographics!C$2:C$152))/_xlfn.STDEV.P(Demographics!C$2:C$152),4)</f>
        <v>1.1520999999999999</v>
      </c>
      <c r="D59" s="2">
        <f>ROUND((Demographics!D59-AVERAGE(Demographics!D$2:D$152))/_xlfn.STDEV.P(Demographics!D$2:D$152),4)</f>
        <v>1.4659</v>
      </c>
      <c r="E59" s="2">
        <f>ROUND((Demographics!E59-AVERAGE(Demographics!E$2:E$152))/_xlfn.STDEV.P(Demographics!E$2:E$152),4)</f>
        <v>0.93700000000000006</v>
      </c>
      <c r="F59" s="2">
        <f>ROUND((Demographics!F59-AVERAGE(Demographics!F$2:F$152))/_xlfn.STDEV.P(Demographics!F$2:F$152),4)</f>
        <v>-1.4878</v>
      </c>
      <c r="G59" s="2">
        <f>ROUND((Demographics!G59-AVERAGE(Demographics!G$2:G$152))/_xlfn.STDEV.P(Demographics!G$2:G$152),4)</f>
        <v>-1.0124</v>
      </c>
      <c r="H59" s="2">
        <f>ROUND((Demographics!H59-AVERAGE(Demographics!H$2:H$152))/_xlfn.STDEV.P(Demographics!H$2:H$152),4)</f>
        <v>-0.8367</v>
      </c>
      <c r="I59" s="2">
        <f>ROUND((Demographics!I59-AVERAGE(Demographics!I$2:I$152))/_xlfn.STDEV.P(Demographics!I$2:I$152),4)</f>
        <v>-2.2065000000000001</v>
      </c>
      <c r="J59" s="2">
        <f>ROUND((Demographics!J59-AVERAGE(Demographics!J$2:J$152))/_xlfn.STDEV.P(Demographics!J$2:J$152),4)</f>
        <v>1.2017</v>
      </c>
      <c r="K59" s="2">
        <f>ROUND((Demographics!K59-AVERAGE(Demographics!K$2:K$152))/_xlfn.STDEV.P(Demographics!K$2:K$152),4)</f>
        <v>-3.5999999999999999E-3</v>
      </c>
      <c r="L59" s="2">
        <f>ROUND((Demographics!L59-AVERAGE(Demographics!L$2:L$152))/_xlfn.STDEV.P(Demographics!L$2:L$152),4)</f>
        <v>0.87819999999999998</v>
      </c>
      <c r="M59" s="2">
        <f>ROUND((Demographics!M59-AVERAGE(Demographics!M$2:M$152))/_xlfn.STDEV.P(Demographics!M$2:M$152),4)</f>
        <v>-1.4289000000000001</v>
      </c>
      <c r="N59" s="2">
        <f>ROUND((Demographics!N59-AVERAGE(Demographics!N$2:N$152))/_xlfn.STDEV.P(Demographics!N$2:N$152),4)</f>
        <v>0.22009999999999999</v>
      </c>
      <c r="O59" s="2">
        <f>ROUND((Demographics!O59-AVERAGE(Demographics!O$2:O$152))/_xlfn.STDEV.P(Demographics!O$2:O$152),4)</f>
        <v>0.11210000000000001</v>
      </c>
      <c r="P59" s="2">
        <f>ROUND((Demographics!P59-AVERAGE(Demographics!P$2:P$152))/_xlfn.STDEV.P(Demographics!P$2:P$152),4)</f>
        <v>-0.57179999999999997</v>
      </c>
      <c r="Q59" s="2">
        <f>ROUND((Demographics!Q59-AVERAGE(Demographics!Q$2:Q$152))/_xlfn.STDEV.P(Demographics!Q$2:Q$152),4)</f>
        <v>-0.97109999999999996</v>
      </c>
      <c r="R59" s="2">
        <f>ROUND((Demographics!R59-AVERAGE(Demographics!R$2:R$152))/_xlfn.STDEV.P(Demographics!R$2:R$152),4)</f>
        <v>1.0075000000000001</v>
      </c>
      <c r="S59" s="2">
        <f>ROUND((Demographics!S59-AVERAGE(Demographics!S$2:S$152))/_xlfn.STDEV.P(Demographics!S$2:S$152),4)</f>
        <v>-0.68200000000000005</v>
      </c>
      <c r="T59" s="2">
        <f>ROUND((Demographics!T59-AVERAGE(Demographics!T$2:T$152))/_xlfn.STDEV.P(Demographics!T$2:T$152),4)</f>
        <v>0.37859999999999999</v>
      </c>
      <c r="U59" s="2">
        <f>ROUND((Demographics!U59-AVERAGE(Demographics!U$2:U$152))/_xlfn.STDEV.P(Demographics!U$2:U$152),4)</f>
        <v>4.1000000000000002E-2</v>
      </c>
      <c r="V59" s="2">
        <f>ROUND((Demographics!V59-AVERAGE(Demographics!V$2:V$152))/_xlfn.STDEV.P(Demographics!V$2:V$152),4)</f>
        <v>-1.3734</v>
      </c>
      <c r="W59" s="2">
        <f>ROUND((Demographics!W59-AVERAGE(Demographics!W$2:W$152))/_xlfn.STDEV.P(Demographics!W$2:W$152),4)</f>
        <v>8.2699999999999996E-2</v>
      </c>
      <c r="X59" s="2">
        <f>ROUND((Demographics!X59-AVERAGE(Demographics!X$2:X$152))/_xlfn.STDEV.P(Demographics!X$2:X$152),4)</f>
        <v>-0.71579999999999999</v>
      </c>
      <c r="Y59" s="2">
        <f>ROUND((Demographics!Y59-AVERAGE(Demographics!Y$2:Y$152))/_xlfn.STDEV.P(Demographics!Y$2:Y$152),4)</f>
        <v>1.2739</v>
      </c>
      <c r="Z59" s="2">
        <f>ROUND((Demographics!Z59-AVERAGE(Demographics!Z$2:Z$152))/_xlfn.STDEV.P(Demographics!Z$2:Z$152),4)</f>
        <v>0.99580000000000002</v>
      </c>
      <c r="AA59" s="2">
        <f>ROUND((Demographics!AA59-AVERAGE(Demographics!AA$2:AA$152))/_xlfn.STDEV.P(Demographics!AA$2:AA$152),4)</f>
        <v>-1.1221000000000001</v>
      </c>
      <c r="AB59" s="2">
        <f>ROUND((Demographics!AB59-AVERAGE(Demographics!AB$2:AB$152))/_xlfn.STDEV.P(Demographics!AB$2:AB$152),4)</f>
        <v>-0.2145</v>
      </c>
      <c r="AC59" s="2">
        <f>ROUND((Demographics!AC59-AVERAGE(Demographics!AC$2:AC$152))/_xlfn.STDEV.P(Demographics!AC$2:AC$152),4)</f>
        <v>-0.26140000000000002</v>
      </c>
      <c r="AD59" s="2">
        <f>ROUND((Demographics!AD59-AVERAGE(Demographics!AD$2:AD$152))/_xlfn.STDEV.P(Demographics!AD$2:AD$152),4)</f>
        <v>-0.10349999999999999</v>
      </c>
      <c r="AE59" s="2">
        <f>ROUND((Demographics!AE59-AVERAGE(Demographics!AE$2:AE$152))/_xlfn.STDEV.P(Demographics!AE$2:AE$152),4)</f>
        <v>-0.43980000000000002</v>
      </c>
      <c r="AF59" s="2">
        <f>ROUND((Demographics!AF59-AVERAGE(Demographics!AF$2:AF$152))/_xlfn.STDEV.P(Demographics!AF$2:AF$152),4)</f>
        <v>0.41299999999999998</v>
      </c>
      <c r="AG59" s="2">
        <f>ROUND((Demographics!AG59-AVERAGE(Demographics!AG$2:AG$152))/_xlfn.STDEV.P(Demographics!AG$2:AG$152),4)</f>
        <v>-1.8582000000000001</v>
      </c>
      <c r="AH59" s="2">
        <f>ROUND((Demographics!AH59-AVERAGE(Demographics!AH$2:AH$152))/_xlfn.STDEV.P(Demographics!AH$2:AH$152),4)</f>
        <v>3.9897999999999998</v>
      </c>
      <c r="AI59" s="2">
        <f>ROUND((Demographics!AI59-AVERAGE(Demographics!AI$2:AI$152))/_xlfn.STDEV.P(Demographics!AI$2:AI$152),4)</f>
        <v>0.76570000000000005</v>
      </c>
      <c r="AJ59" s="2">
        <f>ROUND((Demographics!AJ59-AVERAGE(Demographics!AJ$2:AJ$152))/_xlfn.STDEV.P(Demographics!AJ$2:AJ$152),4)</f>
        <v>-0.22650000000000001</v>
      </c>
      <c r="AK59" s="2">
        <f>ROUND((Demographics!AK59-AVERAGE(Demographics!AK$2:AK$152))/_xlfn.STDEV.P(Demographics!AK$2:AK$152),4)</f>
        <v>1.0760000000000001</v>
      </c>
      <c r="AL59" s="2">
        <f>ROUND((Demographics!AL59-AVERAGE(Demographics!AL$2:AL$152))/_xlfn.STDEV.P(Demographics!AL$2:AL$152),4)</f>
        <v>-0.62629999999999997</v>
      </c>
      <c r="AM59" s="2">
        <f>ROUND((Demographics!AM59-AVERAGE(Demographics!AM$2:AM$152))/_xlfn.STDEV.P(Demographics!AM$2:AM$152),4)</f>
        <v>-0.73560000000000003</v>
      </c>
      <c r="AN59" s="2">
        <f>ROUND((Demographics!AN59-AVERAGE(Demographics!AN$2:AN$152))/_xlfn.STDEV.P(Demographics!AN$2:AN$152),4)</f>
        <v>-0.3034</v>
      </c>
      <c r="AO59" s="2">
        <f>ROUND((Demographics!AO59-AVERAGE(Demographics!AO$2:AO$152))/_xlfn.STDEV.P(Demographics!AO$2:AO$152),4)</f>
        <v>-3.6799999999999999E-2</v>
      </c>
      <c r="AP59" s="2">
        <f>ROUND((Demographics!AP59-AVERAGE(Demographics!AP$2:AP$152))/_xlfn.STDEV.P(Demographics!AP$2:AP$152),4)</f>
        <v>0.75880000000000003</v>
      </c>
      <c r="AQ59" s="2">
        <f>ROUND((Demographics!AQ59-AVERAGE(Demographics!AQ$2:AQ$152))/_xlfn.STDEV.P(Demographics!AQ$2:AQ$152),4)</f>
        <v>2.0825999999999998</v>
      </c>
      <c r="AR59" s="2">
        <f>ROUND((Demographics!AR59-AVERAGE(Demographics!AR$2:AR$152))/_xlfn.STDEV.P(Demographics!AR$2:AR$152),4)</f>
        <v>-0.64090000000000003</v>
      </c>
    </row>
    <row r="60" spans="1:44" x14ac:dyDescent="0.55000000000000004">
      <c r="A60" s="2" t="s">
        <v>59</v>
      </c>
      <c r="B60" s="2">
        <f>ROUND((Demographics!B60-AVERAGE(Demographics!B$2:B$152))/_xlfn.STDEV.P(Demographics!B$2:B$152),4)</f>
        <v>-0.159</v>
      </c>
      <c r="C60" s="2">
        <f>ROUND((Demographics!C60-AVERAGE(Demographics!C$2:C$152))/_xlfn.STDEV.P(Demographics!C$2:C$152),4)</f>
        <v>-0.25890000000000002</v>
      </c>
      <c r="D60" s="2">
        <f>ROUND((Demographics!D60-AVERAGE(Demographics!D$2:D$152))/_xlfn.STDEV.P(Demographics!D$2:D$152),4)</f>
        <v>0.35639999999999999</v>
      </c>
      <c r="E60" s="2">
        <f>ROUND((Demographics!E60-AVERAGE(Demographics!E$2:E$152))/_xlfn.STDEV.P(Demographics!E$2:E$152),4)</f>
        <v>1.0992999999999999</v>
      </c>
      <c r="F60" s="2">
        <f>ROUND((Demographics!F60-AVERAGE(Demographics!F$2:F$152))/_xlfn.STDEV.P(Demographics!F$2:F$152),4)</f>
        <v>0.68300000000000005</v>
      </c>
      <c r="G60" s="2">
        <f>ROUND((Demographics!G60-AVERAGE(Demographics!G$2:G$152))/_xlfn.STDEV.P(Demographics!G$2:G$152),4)</f>
        <v>-0.30059999999999998</v>
      </c>
      <c r="H60" s="2">
        <f>ROUND((Demographics!H60-AVERAGE(Demographics!H$2:H$152))/_xlfn.STDEV.P(Demographics!H$2:H$152),4)</f>
        <v>-0.5746</v>
      </c>
      <c r="I60" s="2">
        <f>ROUND((Demographics!I60-AVERAGE(Demographics!I$2:I$152))/_xlfn.STDEV.P(Demographics!I$2:I$152),4)</f>
        <v>5.5500000000000001E-2</v>
      </c>
      <c r="J60" s="2">
        <f>ROUND((Demographics!J60-AVERAGE(Demographics!J$2:J$152))/_xlfn.STDEV.P(Demographics!J$2:J$152),4)</f>
        <v>-0.27150000000000002</v>
      </c>
      <c r="K60" s="2">
        <f>ROUND((Demographics!K60-AVERAGE(Demographics!K$2:K$152))/_xlfn.STDEV.P(Demographics!K$2:K$152),4)</f>
        <v>0.23219999999999999</v>
      </c>
      <c r="L60" s="2">
        <f>ROUND((Demographics!L60-AVERAGE(Demographics!L$2:L$152))/_xlfn.STDEV.P(Demographics!L$2:L$152),4)</f>
        <v>-0.58599999999999997</v>
      </c>
      <c r="M60" s="2">
        <f>ROUND((Demographics!M60-AVERAGE(Demographics!M$2:M$152))/_xlfn.STDEV.P(Demographics!M$2:M$152),4)</f>
        <v>0.20230000000000001</v>
      </c>
      <c r="N60" s="2">
        <f>ROUND((Demographics!N60-AVERAGE(Demographics!N$2:N$152))/_xlfn.STDEV.P(Demographics!N$2:N$152),4)</f>
        <v>0.3367</v>
      </c>
      <c r="O60" s="2">
        <f>ROUND((Demographics!O60-AVERAGE(Demographics!O$2:O$152))/_xlfn.STDEV.P(Demographics!O$2:O$152),4)</f>
        <v>0.1241</v>
      </c>
      <c r="P60" s="2">
        <f>ROUND((Demographics!P60-AVERAGE(Demographics!P$2:P$152))/_xlfn.STDEV.P(Demographics!P$2:P$152),4)</f>
        <v>-0.33529999999999999</v>
      </c>
      <c r="Q60" s="2">
        <f>ROUND((Demographics!Q60-AVERAGE(Demographics!Q$2:Q$152))/_xlfn.STDEV.P(Demographics!Q$2:Q$152),4)</f>
        <v>0.4824</v>
      </c>
      <c r="R60" s="2">
        <f>ROUND((Demographics!R60-AVERAGE(Demographics!R$2:R$152))/_xlfn.STDEV.P(Demographics!R$2:R$152),4)</f>
        <v>-0.22839999999999999</v>
      </c>
      <c r="S60" s="2">
        <f>ROUND((Demographics!S60-AVERAGE(Demographics!S$2:S$152))/_xlfn.STDEV.P(Demographics!S$2:S$152),4)</f>
        <v>0.16059999999999999</v>
      </c>
      <c r="T60" s="2">
        <f>ROUND((Demographics!T60-AVERAGE(Demographics!T$2:T$152))/_xlfn.STDEV.P(Demographics!T$2:T$152),4)</f>
        <v>-0.50949999999999995</v>
      </c>
      <c r="U60" s="2">
        <f>ROUND((Demographics!U60-AVERAGE(Demographics!U$2:U$152))/_xlfn.STDEV.P(Demographics!U$2:U$152),4)</f>
        <v>-8.3799999999999999E-2</v>
      </c>
      <c r="V60" s="2">
        <f>ROUND((Demographics!V60-AVERAGE(Demographics!V$2:V$152))/_xlfn.STDEV.P(Demographics!V$2:V$152),4)</f>
        <v>0.73919999999999997</v>
      </c>
      <c r="W60" s="2">
        <f>ROUND((Demographics!W60-AVERAGE(Demographics!W$2:W$152))/_xlfn.STDEV.P(Demographics!W$2:W$152),4)</f>
        <v>0.31719999999999998</v>
      </c>
      <c r="X60" s="2">
        <f>ROUND((Demographics!X60-AVERAGE(Demographics!X$2:X$152))/_xlfn.STDEV.P(Demographics!X$2:X$152),4)</f>
        <v>-5.8900000000000001E-2</v>
      </c>
      <c r="Y60" s="2">
        <f>ROUND((Demographics!Y60-AVERAGE(Demographics!Y$2:Y$152))/_xlfn.STDEV.P(Demographics!Y$2:Y$152),4)</f>
        <v>-0.50380000000000003</v>
      </c>
      <c r="Z60" s="2">
        <f>ROUND((Demographics!Z60-AVERAGE(Demographics!Z$2:Z$152))/_xlfn.STDEV.P(Demographics!Z$2:Z$152),4)</f>
        <v>-0.2485</v>
      </c>
      <c r="AA60" s="2">
        <f>ROUND((Demographics!AA60-AVERAGE(Demographics!AA$2:AA$152))/_xlfn.STDEV.P(Demographics!AA$2:AA$152),4)</f>
        <v>-0.26700000000000002</v>
      </c>
      <c r="AB60" s="2">
        <f>ROUND((Demographics!AB60-AVERAGE(Demographics!AB$2:AB$152))/_xlfn.STDEV.P(Demographics!AB$2:AB$152),4)</f>
        <v>0.4158</v>
      </c>
      <c r="AC60" s="2">
        <f>ROUND((Demographics!AC60-AVERAGE(Demographics!AC$2:AC$152))/_xlfn.STDEV.P(Demographics!AC$2:AC$152),4)</f>
        <v>-0.79069999999999996</v>
      </c>
      <c r="AD60" s="2">
        <f>ROUND((Demographics!AD60-AVERAGE(Demographics!AD$2:AD$152))/_xlfn.STDEV.P(Demographics!AD$2:AD$152),4)</f>
        <v>-0.4647</v>
      </c>
      <c r="AE60" s="2">
        <f>ROUND((Demographics!AE60-AVERAGE(Demographics!AE$2:AE$152))/_xlfn.STDEV.P(Demographics!AE$2:AE$152),4)</f>
        <v>0.69740000000000002</v>
      </c>
      <c r="AF60" s="2">
        <f>ROUND((Demographics!AF60-AVERAGE(Demographics!AF$2:AF$152))/_xlfn.STDEV.P(Demographics!AF$2:AF$152),4)</f>
        <v>1.1814</v>
      </c>
      <c r="AG60" s="2">
        <f>ROUND((Demographics!AG60-AVERAGE(Demographics!AG$2:AG$152))/_xlfn.STDEV.P(Demographics!AG$2:AG$152),4)</f>
        <v>-1.0250999999999999</v>
      </c>
      <c r="AH60" s="2">
        <f>ROUND((Demographics!AH60-AVERAGE(Demographics!AH$2:AH$152))/_xlfn.STDEV.P(Demographics!AH$2:AH$152),4)</f>
        <v>-0.2399</v>
      </c>
      <c r="AI60" s="2">
        <f>ROUND((Demographics!AI60-AVERAGE(Demographics!AI$2:AI$152))/_xlfn.STDEV.P(Demographics!AI$2:AI$152),4)</f>
        <v>-0.37630000000000002</v>
      </c>
      <c r="AJ60" s="2">
        <f>ROUND((Demographics!AJ60-AVERAGE(Demographics!AJ$2:AJ$152))/_xlfn.STDEV.P(Demographics!AJ$2:AJ$152),4)</f>
        <v>-0.1918</v>
      </c>
      <c r="AK60" s="2">
        <f>ROUND((Demographics!AK60-AVERAGE(Demographics!AK$2:AK$152))/_xlfn.STDEV.P(Demographics!AK$2:AK$152),4)</f>
        <v>-0.20499999999999999</v>
      </c>
      <c r="AL60" s="2">
        <f>ROUND((Demographics!AL60-AVERAGE(Demographics!AL$2:AL$152))/_xlfn.STDEV.P(Demographics!AL$2:AL$152),4)</f>
        <v>0.70740000000000003</v>
      </c>
      <c r="AM60" s="2">
        <f>ROUND((Demographics!AM60-AVERAGE(Demographics!AM$2:AM$152))/_xlfn.STDEV.P(Demographics!AM$2:AM$152),4)</f>
        <v>1.0602</v>
      </c>
      <c r="AN60" s="2">
        <f>ROUND((Demographics!AN60-AVERAGE(Demographics!AN$2:AN$152))/_xlfn.STDEV.P(Demographics!AN$2:AN$152),4)</f>
        <v>-0.5232</v>
      </c>
      <c r="AO60" s="2">
        <f>ROUND((Demographics!AO60-AVERAGE(Demographics!AO$2:AO$152))/_xlfn.STDEV.P(Demographics!AO$2:AO$152),4)</f>
        <v>0.19220000000000001</v>
      </c>
      <c r="AP60" s="2">
        <f>ROUND((Demographics!AP60-AVERAGE(Demographics!AP$2:AP$152))/_xlfn.STDEV.P(Demographics!AP$2:AP$152),4)</f>
        <v>-0.43290000000000001</v>
      </c>
      <c r="AQ60" s="2">
        <f>ROUND((Demographics!AQ60-AVERAGE(Demographics!AQ$2:AQ$152))/_xlfn.STDEV.P(Demographics!AQ$2:AQ$152),4)</f>
        <v>0.1981</v>
      </c>
      <c r="AR60" s="2">
        <f>ROUND((Demographics!AR60-AVERAGE(Demographics!AR$2:AR$152))/_xlfn.STDEV.P(Demographics!AR$2:AR$152),4)</f>
        <v>0.58799999999999997</v>
      </c>
    </row>
    <row r="61" spans="1:44" x14ac:dyDescent="0.55000000000000004">
      <c r="A61" s="2" t="s">
        <v>60</v>
      </c>
      <c r="B61" s="2">
        <f>ROUND((Demographics!B61-AVERAGE(Demographics!B$2:B$152))/_xlfn.STDEV.P(Demographics!B$2:B$152),4)</f>
        <v>0.81499999999999995</v>
      </c>
      <c r="C61" s="2">
        <f>ROUND((Demographics!C61-AVERAGE(Demographics!C$2:C$152))/_xlfn.STDEV.P(Demographics!C$2:C$152),4)</f>
        <v>-0.59460000000000002</v>
      </c>
      <c r="D61" s="2">
        <f>ROUND((Demographics!D61-AVERAGE(Demographics!D$2:D$152))/_xlfn.STDEV.P(Demographics!D$2:D$152),4)</f>
        <v>0.78129999999999999</v>
      </c>
      <c r="E61" s="2">
        <f>ROUND((Demographics!E61-AVERAGE(Demographics!E$2:E$152))/_xlfn.STDEV.P(Demographics!E$2:E$152),4)</f>
        <v>2.5609000000000002</v>
      </c>
      <c r="F61" s="2">
        <f>ROUND((Demographics!F61-AVERAGE(Demographics!F$2:F$152))/_xlfn.STDEV.P(Demographics!F$2:F$152),4)</f>
        <v>-0.51249999999999996</v>
      </c>
      <c r="G61" s="2">
        <f>ROUND((Demographics!G61-AVERAGE(Demographics!G$2:G$152))/_xlfn.STDEV.P(Demographics!G$2:G$152),4)</f>
        <v>-1.5407999999999999</v>
      </c>
      <c r="H61" s="2">
        <f>ROUND((Demographics!H61-AVERAGE(Demographics!H$2:H$152))/_xlfn.STDEV.P(Demographics!H$2:H$152),4)</f>
        <v>-1.3132999999999999</v>
      </c>
      <c r="I61" s="2">
        <f>ROUND((Demographics!I61-AVERAGE(Demographics!I$2:I$152))/_xlfn.STDEV.P(Demographics!I$2:I$152),4)</f>
        <v>-1.0085</v>
      </c>
      <c r="J61" s="2">
        <f>ROUND((Demographics!J61-AVERAGE(Demographics!J$2:J$152))/_xlfn.STDEV.P(Demographics!J$2:J$152),4)</f>
        <v>-0.64690000000000003</v>
      </c>
      <c r="K61" s="2">
        <f>ROUND((Demographics!K61-AVERAGE(Demographics!K$2:K$152))/_xlfn.STDEV.P(Demographics!K$2:K$152),4)</f>
        <v>1.387</v>
      </c>
      <c r="L61" s="2">
        <f>ROUND((Demographics!L61-AVERAGE(Demographics!L$2:L$152))/_xlfn.STDEV.P(Demographics!L$2:L$152),4)</f>
        <v>-0.58760000000000001</v>
      </c>
      <c r="M61" s="2">
        <f>ROUND((Demographics!M61-AVERAGE(Demographics!M$2:M$152))/_xlfn.STDEV.P(Demographics!M$2:M$152),4)</f>
        <v>-0.66830000000000001</v>
      </c>
      <c r="N61" s="2">
        <f>ROUND((Demographics!N61-AVERAGE(Demographics!N$2:N$152))/_xlfn.STDEV.P(Demographics!N$2:N$152),4)</f>
        <v>0.68940000000000001</v>
      </c>
      <c r="O61" s="2">
        <f>ROUND((Demographics!O61-AVERAGE(Demographics!O$2:O$152))/_xlfn.STDEV.P(Demographics!O$2:O$152),4)</f>
        <v>0.96</v>
      </c>
      <c r="P61" s="2">
        <f>ROUND((Demographics!P61-AVERAGE(Demographics!P$2:P$152))/_xlfn.STDEV.P(Demographics!P$2:P$152),4)</f>
        <v>-0.53590000000000004</v>
      </c>
      <c r="Q61" s="2">
        <f>ROUND((Demographics!Q61-AVERAGE(Demographics!Q$2:Q$152))/_xlfn.STDEV.P(Demographics!Q$2:Q$152),4)</f>
        <v>0.53100000000000003</v>
      </c>
      <c r="R61" s="2">
        <f>ROUND((Demographics!R61-AVERAGE(Demographics!R$2:R$152))/_xlfn.STDEV.P(Demographics!R$2:R$152),4)</f>
        <v>1.1186</v>
      </c>
      <c r="S61" s="2">
        <f>ROUND((Demographics!S61-AVERAGE(Demographics!S$2:S$152))/_xlfn.STDEV.P(Demographics!S$2:S$152),4)</f>
        <v>-0.63170000000000004</v>
      </c>
      <c r="T61" s="2">
        <f>ROUND((Demographics!T61-AVERAGE(Demographics!T$2:T$152))/_xlfn.STDEV.P(Demographics!T$2:T$152),4)</f>
        <v>0.99050000000000005</v>
      </c>
      <c r="U61" s="2">
        <f>ROUND((Demographics!U61-AVERAGE(Demographics!U$2:U$152))/_xlfn.STDEV.P(Demographics!U$2:U$152),4)</f>
        <v>0.65180000000000005</v>
      </c>
      <c r="V61" s="2">
        <f>ROUND((Demographics!V61-AVERAGE(Demographics!V$2:V$152))/_xlfn.STDEV.P(Demographics!V$2:V$152),4)</f>
        <v>-0.97319999999999995</v>
      </c>
      <c r="W61" s="2">
        <f>ROUND((Demographics!W61-AVERAGE(Demographics!W$2:W$152))/_xlfn.STDEV.P(Demographics!W$2:W$152),4)</f>
        <v>-5.8999999999999999E-3</v>
      </c>
      <c r="X61" s="2">
        <f>ROUND((Demographics!X61-AVERAGE(Demographics!X$2:X$152))/_xlfn.STDEV.P(Demographics!X$2:X$152),4)</f>
        <v>0.7056</v>
      </c>
      <c r="Y61" s="2">
        <f>ROUND((Demographics!Y61-AVERAGE(Demographics!Y$2:Y$152))/_xlfn.STDEV.P(Demographics!Y$2:Y$152),4)</f>
        <v>-0.71030000000000004</v>
      </c>
      <c r="Z61" s="2">
        <f>ROUND((Demographics!Z61-AVERAGE(Demographics!Z$2:Z$152))/_xlfn.STDEV.P(Demographics!Z$2:Z$152),4)</f>
        <v>0.2084</v>
      </c>
      <c r="AA61" s="2">
        <f>ROUND((Demographics!AA61-AVERAGE(Demographics!AA$2:AA$152))/_xlfn.STDEV.P(Demographics!AA$2:AA$152),4)</f>
        <v>0.46839999999999998</v>
      </c>
      <c r="AB61" s="2">
        <f>ROUND((Demographics!AB61-AVERAGE(Demographics!AB$2:AB$152))/_xlfn.STDEV.P(Demographics!AB$2:AB$152),4)</f>
        <v>0.40939999999999999</v>
      </c>
      <c r="AC61" s="2">
        <f>ROUND((Demographics!AC61-AVERAGE(Demographics!AC$2:AC$152))/_xlfn.STDEV.P(Demographics!AC$2:AC$152),4)</f>
        <v>-0.48570000000000002</v>
      </c>
      <c r="AD61" s="2">
        <f>ROUND((Demographics!AD61-AVERAGE(Demographics!AD$2:AD$152))/_xlfn.STDEV.P(Demographics!AD$2:AD$152),4)</f>
        <v>-1.0064</v>
      </c>
      <c r="AE61" s="2">
        <f>ROUND((Demographics!AE61-AVERAGE(Demographics!AE$2:AE$152))/_xlfn.STDEV.P(Demographics!AE$2:AE$152),4)</f>
        <v>-0.58930000000000005</v>
      </c>
      <c r="AF61" s="2">
        <f>ROUND((Demographics!AF61-AVERAGE(Demographics!AF$2:AF$152))/_xlfn.STDEV.P(Demographics!AF$2:AF$152),4)</f>
        <v>0.47820000000000001</v>
      </c>
      <c r="AG61" s="2">
        <f>ROUND((Demographics!AG61-AVERAGE(Demographics!AG$2:AG$152))/_xlfn.STDEV.P(Demographics!AG$2:AG$152),4)</f>
        <v>-1.2412000000000001</v>
      </c>
      <c r="AH61" s="2">
        <f>ROUND((Demographics!AH61-AVERAGE(Demographics!AH$2:AH$152))/_xlfn.STDEV.P(Demographics!AH$2:AH$152),4)</f>
        <v>0.2616</v>
      </c>
      <c r="AI61" s="2">
        <f>ROUND((Demographics!AI61-AVERAGE(Demographics!AI$2:AI$152))/_xlfn.STDEV.P(Demographics!AI$2:AI$152),4)</f>
        <v>0.74370000000000003</v>
      </c>
      <c r="AJ61" s="2">
        <f>ROUND((Demographics!AJ61-AVERAGE(Demographics!AJ$2:AJ$152))/_xlfn.STDEV.P(Demographics!AJ$2:AJ$152),4)</f>
        <v>-0.1988</v>
      </c>
      <c r="AK61" s="2">
        <f>ROUND((Demographics!AK61-AVERAGE(Demographics!AK$2:AK$152))/_xlfn.STDEV.P(Demographics!AK$2:AK$152),4)</f>
        <v>1.5425</v>
      </c>
      <c r="AL61" s="2">
        <f>ROUND((Demographics!AL61-AVERAGE(Demographics!AL$2:AL$152))/_xlfn.STDEV.P(Demographics!AL$2:AL$152),4)</f>
        <v>-0.17549999999999999</v>
      </c>
      <c r="AM61" s="2">
        <f>ROUND((Demographics!AM61-AVERAGE(Demographics!AM$2:AM$152))/_xlfn.STDEV.P(Demographics!AM$2:AM$152),4)</f>
        <v>0.87309999999999999</v>
      </c>
      <c r="AN61" s="2">
        <f>ROUND((Demographics!AN61-AVERAGE(Demographics!AN$2:AN$152))/_xlfn.STDEV.P(Demographics!AN$2:AN$152),4)</f>
        <v>-0.90339999999999998</v>
      </c>
      <c r="AO61" s="2">
        <f>ROUND((Demographics!AO61-AVERAGE(Demographics!AO$2:AO$152))/_xlfn.STDEV.P(Demographics!AO$2:AO$152),4)</f>
        <v>-0.7016</v>
      </c>
      <c r="AP61" s="2">
        <f>ROUND((Demographics!AP61-AVERAGE(Demographics!AP$2:AP$152))/_xlfn.STDEV.P(Demographics!AP$2:AP$152),4)</f>
        <v>-2.8799999999999999E-2</v>
      </c>
      <c r="AQ61" s="2">
        <f>ROUND((Demographics!AQ61-AVERAGE(Demographics!AQ$2:AQ$152))/_xlfn.STDEV.P(Demographics!AQ$2:AQ$152),4)</f>
        <v>-0.1086</v>
      </c>
      <c r="AR61" s="2">
        <f>ROUND((Demographics!AR61-AVERAGE(Demographics!AR$2:AR$152))/_xlfn.STDEV.P(Demographics!AR$2:AR$152),4)</f>
        <v>0.57550000000000001</v>
      </c>
    </row>
    <row r="62" spans="1:44" x14ac:dyDescent="0.55000000000000004">
      <c r="A62" s="2" t="s">
        <v>61</v>
      </c>
      <c r="B62" s="2">
        <f>ROUND((Demographics!B62-AVERAGE(Demographics!B$2:B$152))/_xlfn.STDEV.P(Demographics!B$2:B$152),4)</f>
        <v>-1.0387</v>
      </c>
      <c r="C62" s="2">
        <f>ROUND((Demographics!C62-AVERAGE(Demographics!C$2:C$152))/_xlfn.STDEV.P(Demographics!C$2:C$152),4)</f>
        <v>-1.2318</v>
      </c>
      <c r="D62" s="2">
        <f>ROUND((Demographics!D62-AVERAGE(Demographics!D$2:D$152))/_xlfn.STDEV.P(Demographics!D$2:D$152),4)</f>
        <v>-1.2991999999999999</v>
      </c>
      <c r="E62" s="2">
        <f>ROUND((Demographics!E62-AVERAGE(Demographics!E$2:E$152))/_xlfn.STDEV.P(Demographics!E$2:E$152),4)</f>
        <v>-2.0424000000000002</v>
      </c>
      <c r="F62" s="2">
        <f>ROUND((Demographics!F62-AVERAGE(Demographics!F$2:F$152))/_xlfn.STDEV.P(Demographics!F$2:F$152),4)</f>
        <v>-0.82709999999999995</v>
      </c>
      <c r="G62" s="2">
        <f>ROUND((Demographics!G62-AVERAGE(Demographics!G$2:G$152))/_xlfn.STDEV.P(Demographics!G$2:G$152),4)</f>
        <v>2.2069999999999999</v>
      </c>
      <c r="H62" s="2">
        <f>ROUND((Demographics!H62-AVERAGE(Demographics!H$2:H$152))/_xlfn.STDEV.P(Demographics!H$2:H$152),4)</f>
        <v>2.5709</v>
      </c>
      <c r="I62" s="2">
        <f>ROUND((Demographics!I62-AVERAGE(Demographics!I$2:I$152))/_xlfn.STDEV.P(Demographics!I$2:I$152),4)</f>
        <v>0.9627</v>
      </c>
      <c r="J62" s="2">
        <f>ROUND((Demographics!J62-AVERAGE(Demographics!J$2:J$152))/_xlfn.STDEV.P(Demographics!J$2:J$152),4)</f>
        <v>0.12189999999999999</v>
      </c>
      <c r="K62" s="2">
        <f>ROUND((Demographics!K62-AVERAGE(Demographics!K$2:K$152))/_xlfn.STDEV.P(Demographics!K$2:K$152),4)</f>
        <v>-1.6393</v>
      </c>
      <c r="L62" s="2">
        <f>ROUND((Demographics!L62-AVERAGE(Demographics!L$2:L$152))/_xlfn.STDEV.P(Demographics!L$2:L$152),4)</f>
        <v>-0.15579999999999999</v>
      </c>
      <c r="M62" s="2">
        <f>ROUND((Demographics!M62-AVERAGE(Demographics!M$2:M$152))/_xlfn.STDEV.P(Demographics!M$2:M$152),4)</f>
        <v>1.1233</v>
      </c>
      <c r="N62" s="2">
        <f>ROUND((Demographics!N62-AVERAGE(Demographics!N$2:N$152))/_xlfn.STDEV.P(Demographics!N$2:N$152),4)</f>
        <v>-0.77380000000000004</v>
      </c>
      <c r="O62" s="2">
        <f>ROUND((Demographics!O62-AVERAGE(Demographics!O$2:O$152))/_xlfn.STDEV.P(Demographics!O$2:O$152),4)</f>
        <v>-0.56730000000000003</v>
      </c>
      <c r="P62" s="2">
        <f>ROUND((Demographics!P62-AVERAGE(Demographics!P$2:P$152))/_xlfn.STDEV.P(Demographics!P$2:P$152),4)</f>
        <v>0.51280000000000003</v>
      </c>
      <c r="Q62" s="2">
        <f>ROUND((Demographics!Q62-AVERAGE(Demographics!Q$2:Q$152))/_xlfn.STDEV.P(Demographics!Q$2:Q$152),4)</f>
        <v>-0.90620000000000001</v>
      </c>
      <c r="R62" s="2">
        <f>ROUND((Demographics!R62-AVERAGE(Demographics!R$2:R$152))/_xlfn.STDEV.P(Demographics!R$2:R$152),4)</f>
        <v>-0.42980000000000002</v>
      </c>
      <c r="S62" s="2">
        <f>ROUND((Demographics!S62-AVERAGE(Demographics!S$2:S$152))/_xlfn.STDEV.P(Demographics!S$2:S$152),4)</f>
        <v>-0.37809999999999999</v>
      </c>
      <c r="T62" s="2">
        <f>ROUND((Demographics!T62-AVERAGE(Demographics!T$2:T$152))/_xlfn.STDEV.P(Demographics!T$2:T$152),4)</f>
        <v>-0.91900000000000004</v>
      </c>
      <c r="U62" s="2">
        <f>ROUND((Demographics!U62-AVERAGE(Demographics!U$2:U$152))/_xlfn.STDEV.P(Demographics!U$2:U$152),4)</f>
        <v>-0.69679999999999997</v>
      </c>
      <c r="V62" s="2">
        <f>ROUND((Demographics!V62-AVERAGE(Demographics!V$2:V$152))/_xlfn.STDEV.P(Demographics!V$2:V$152),4)</f>
        <v>0.55269999999999997</v>
      </c>
      <c r="W62" s="2">
        <f>ROUND((Demographics!W62-AVERAGE(Demographics!W$2:W$152))/_xlfn.STDEV.P(Demographics!W$2:W$152),4)</f>
        <v>0.1009</v>
      </c>
      <c r="X62" s="2">
        <f>ROUND((Demographics!X62-AVERAGE(Demographics!X$2:X$152))/_xlfn.STDEV.P(Demographics!X$2:X$152),4)</f>
        <v>-1.0782</v>
      </c>
      <c r="Y62" s="2">
        <f>ROUND((Demographics!Y62-AVERAGE(Demographics!Y$2:Y$152))/_xlfn.STDEV.P(Demographics!Y$2:Y$152),4)</f>
        <v>0.25929999999999997</v>
      </c>
      <c r="Z62" s="2">
        <f>ROUND((Demographics!Z62-AVERAGE(Demographics!Z$2:Z$152))/_xlfn.STDEV.P(Demographics!Z$2:Z$152),4)</f>
        <v>-0.37809999999999999</v>
      </c>
      <c r="AA62" s="2">
        <f>ROUND((Demographics!AA62-AVERAGE(Demographics!AA$2:AA$152))/_xlfn.STDEV.P(Demographics!AA$2:AA$152),4)</f>
        <v>-0.29360000000000003</v>
      </c>
      <c r="AB62" s="2">
        <f>ROUND((Demographics!AB62-AVERAGE(Demographics!AB$2:AB$152))/_xlfn.STDEV.P(Demographics!AB$2:AB$152),4)</f>
        <v>-0.4662</v>
      </c>
      <c r="AC62" s="2">
        <f>ROUND((Demographics!AC62-AVERAGE(Demographics!AC$2:AC$152))/_xlfn.STDEV.P(Demographics!AC$2:AC$152),4)</f>
        <v>1.1560999999999999</v>
      </c>
      <c r="AD62" s="2">
        <f>ROUND((Demographics!AD62-AVERAGE(Demographics!AD$2:AD$152))/_xlfn.STDEV.P(Demographics!AD$2:AD$152),4)</f>
        <v>1.6700999999999999</v>
      </c>
      <c r="AE62" s="2">
        <f>ROUND((Demographics!AE62-AVERAGE(Demographics!AE$2:AE$152))/_xlfn.STDEV.P(Demographics!AE$2:AE$152),4)</f>
        <v>0.95740000000000003</v>
      </c>
      <c r="AF62" s="2">
        <f>ROUND((Demographics!AF62-AVERAGE(Demographics!AF$2:AF$152))/_xlfn.STDEV.P(Demographics!AF$2:AF$152),4)</f>
        <v>-0.28799999999999998</v>
      </c>
      <c r="AG62" s="2">
        <f>ROUND((Demographics!AG62-AVERAGE(Demographics!AG$2:AG$152))/_xlfn.STDEV.P(Demographics!AG$2:AG$152),4)</f>
        <v>1.0746</v>
      </c>
      <c r="AH62" s="2">
        <f>ROUND((Demographics!AH62-AVERAGE(Demographics!AH$2:AH$152))/_xlfn.STDEV.P(Demographics!AH$2:AH$152),4)</f>
        <v>-0.58099999999999996</v>
      </c>
      <c r="AI62" s="2">
        <f>ROUND((Demographics!AI62-AVERAGE(Demographics!AI$2:AI$152))/_xlfn.STDEV.P(Demographics!AI$2:AI$152),4)</f>
        <v>-0.56169999999999998</v>
      </c>
      <c r="AJ62" s="2">
        <f>ROUND((Demographics!AJ62-AVERAGE(Demographics!AJ$2:AJ$152))/_xlfn.STDEV.P(Demographics!AJ$2:AJ$152),4)</f>
        <v>-0.21959999999999999</v>
      </c>
      <c r="AK62" s="2">
        <f>ROUND((Demographics!AK62-AVERAGE(Demographics!AK$2:AK$152))/_xlfn.STDEV.P(Demographics!AK$2:AK$152),4)</f>
        <v>-0.59830000000000005</v>
      </c>
      <c r="AL62" s="2">
        <f>ROUND((Demographics!AL62-AVERAGE(Demographics!AL$2:AL$152))/_xlfn.STDEV.P(Demographics!AL$2:AL$152),4)</f>
        <v>-7.5300000000000006E-2</v>
      </c>
      <c r="AM62" s="2">
        <f>ROUND((Demographics!AM62-AVERAGE(Demographics!AM$2:AM$152))/_xlfn.STDEV.P(Demographics!AM$2:AM$152),4)</f>
        <v>-1.1152</v>
      </c>
      <c r="AN62" s="2">
        <f>ROUND((Demographics!AN62-AVERAGE(Demographics!AN$2:AN$152))/_xlfn.STDEV.P(Demographics!AN$2:AN$152),4)</f>
        <v>2.0468000000000002</v>
      </c>
      <c r="AO62" s="2">
        <f>ROUND((Demographics!AO62-AVERAGE(Demographics!AO$2:AO$152))/_xlfn.STDEV.P(Demographics!AO$2:AO$152),4)</f>
        <v>-0.21410000000000001</v>
      </c>
      <c r="AP62" s="2">
        <f>ROUND((Demographics!AP62-AVERAGE(Demographics!AP$2:AP$152))/_xlfn.STDEV.P(Demographics!AP$2:AP$152),4)</f>
        <v>-0.66720000000000002</v>
      </c>
      <c r="AQ62" s="2">
        <f>ROUND((Demographics!AQ62-AVERAGE(Demographics!AQ$2:AQ$152))/_xlfn.STDEV.P(Demographics!AQ$2:AQ$152),4)</f>
        <v>-0.23119999999999999</v>
      </c>
      <c r="AR62" s="2">
        <f>ROUND((Demographics!AR62-AVERAGE(Demographics!AR$2:AR$152))/_xlfn.STDEV.P(Demographics!AR$2:AR$152),4)</f>
        <v>-1.2825</v>
      </c>
    </row>
    <row r="63" spans="1:44" x14ac:dyDescent="0.55000000000000004">
      <c r="A63" s="2" t="s">
        <v>62</v>
      </c>
      <c r="B63" s="2">
        <f>ROUND((Demographics!B63-AVERAGE(Demographics!B$2:B$152))/_xlfn.STDEV.P(Demographics!B$2:B$152),4)</f>
        <v>-0.53600000000000003</v>
      </c>
      <c r="C63" s="2">
        <f>ROUND((Demographics!C63-AVERAGE(Demographics!C$2:C$152))/_xlfn.STDEV.P(Demographics!C$2:C$152),4)</f>
        <v>-0.73119999999999996</v>
      </c>
      <c r="D63" s="2">
        <f>ROUND((Demographics!D63-AVERAGE(Demographics!D$2:D$152))/_xlfn.STDEV.P(Demographics!D$2:D$152),4)</f>
        <v>-0.78459999999999996</v>
      </c>
      <c r="E63" s="2">
        <f>ROUND((Demographics!E63-AVERAGE(Demographics!E$2:E$152))/_xlfn.STDEV.P(Demographics!E$2:E$152),4)</f>
        <v>-1.5427</v>
      </c>
      <c r="F63" s="2">
        <f>ROUND((Demographics!F63-AVERAGE(Demographics!F$2:F$152))/_xlfn.STDEV.P(Demographics!F$2:F$152),4)</f>
        <v>-0.13500000000000001</v>
      </c>
      <c r="G63" s="2">
        <f>ROUND((Demographics!G63-AVERAGE(Demographics!G$2:G$152))/_xlfn.STDEV.P(Demographics!G$2:G$152),4)</f>
        <v>1.5868</v>
      </c>
      <c r="H63" s="2">
        <f>ROUND((Demographics!H63-AVERAGE(Demographics!H$2:H$152))/_xlfn.STDEV.P(Demographics!H$2:H$152),4)</f>
        <v>1.3794999999999999</v>
      </c>
      <c r="I63" s="2">
        <f>ROUND((Demographics!I63-AVERAGE(Demographics!I$2:I$152))/_xlfn.STDEV.P(Demographics!I$2:I$152),4)</f>
        <v>0.90769999999999995</v>
      </c>
      <c r="J63" s="2">
        <f>ROUND((Demographics!J63-AVERAGE(Demographics!J$2:J$152))/_xlfn.STDEV.P(Demographics!J$2:J$152),4)</f>
        <v>0.24340000000000001</v>
      </c>
      <c r="K63" s="2">
        <f>ROUND((Demographics!K63-AVERAGE(Demographics!K$2:K$152))/_xlfn.STDEV.P(Demographics!K$2:K$152),4)</f>
        <v>-1.1002000000000001</v>
      </c>
      <c r="L63" s="2">
        <f>ROUND((Demographics!L63-AVERAGE(Demographics!L$2:L$152))/_xlfn.STDEV.P(Demographics!L$2:L$152),4)</f>
        <v>0.44640000000000002</v>
      </c>
      <c r="M63" s="2">
        <f>ROUND((Demographics!M63-AVERAGE(Demographics!M$2:M$152))/_xlfn.STDEV.P(Demographics!M$2:M$152),4)</f>
        <v>0.73180000000000001</v>
      </c>
      <c r="N63" s="2">
        <f>ROUND((Demographics!N63-AVERAGE(Demographics!N$2:N$152))/_xlfn.STDEV.P(Demographics!N$2:N$152),4)</f>
        <v>-0.995</v>
      </c>
      <c r="O63" s="2">
        <f>ROUND((Demographics!O63-AVERAGE(Demographics!O$2:O$152))/_xlfn.STDEV.P(Demographics!O$2:O$152),4)</f>
        <v>-0.82020000000000004</v>
      </c>
      <c r="P63" s="2">
        <f>ROUND((Demographics!P63-AVERAGE(Demographics!P$2:P$152))/_xlfn.STDEV.P(Demographics!P$2:P$152),4)</f>
        <v>-0.20150000000000001</v>
      </c>
      <c r="Q63" s="2">
        <f>ROUND((Demographics!Q63-AVERAGE(Demographics!Q$2:Q$152))/_xlfn.STDEV.P(Demographics!Q$2:Q$152),4)</f>
        <v>-1.1515</v>
      </c>
      <c r="R63" s="2">
        <f>ROUND((Demographics!R63-AVERAGE(Demographics!R$2:R$152))/_xlfn.STDEV.P(Demographics!R$2:R$152),4)</f>
        <v>-0.48180000000000001</v>
      </c>
      <c r="S63" s="2">
        <f>ROUND((Demographics!S63-AVERAGE(Demographics!S$2:S$152))/_xlfn.STDEV.P(Demographics!S$2:S$152),4)</f>
        <v>1.3239000000000001</v>
      </c>
      <c r="T63" s="2">
        <f>ROUND((Demographics!T63-AVERAGE(Demographics!T$2:T$152))/_xlfn.STDEV.P(Demographics!T$2:T$152),4)</f>
        <v>-0.96040000000000003</v>
      </c>
      <c r="U63" s="2">
        <f>ROUND((Demographics!U63-AVERAGE(Demographics!U$2:U$152))/_xlfn.STDEV.P(Demographics!U$2:U$152),4)</f>
        <v>-0.97209999999999996</v>
      </c>
      <c r="V63" s="2">
        <f>ROUND((Demographics!V63-AVERAGE(Demographics!V$2:V$152))/_xlfn.STDEV.P(Demographics!V$2:V$152),4)</f>
        <v>0.13220000000000001</v>
      </c>
      <c r="W63" s="2">
        <f>ROUND((Demographics!W63-AVERAGE(Demographics!W$2:W$152))/_xlfn.STDEV.P(Demographics!W$2:W$152),4)</f>
        <v>0.1087</v>
      </c>
      <c r="X63" s="2">
        <f>ROUND((Demographics!X63-AVERAGE(Demographics!X$2:X$152))/_xlfn.STDEV.P(Demographics!X$2:X$152),4)</f>
        <v>-0.89139999999999997</v>
      </c>
      <c r="Y63" s="2">
        <f>ROUND((Demographics!Y63-AVERAGE(Demographics!Y$2:Y$152))/_xlfn.STDEV.P(Demographics!Y$2:Y$152),4)</f>
        <v>0.85489999999999999</v>
      </c>
      <c r="Z63" s="2">
        <f>ROUND((Demographics!Z63-AVERAGE(Demographics!Z$2:Z$152))/_xlfn.STDEV.P(Demographics!Z$2:Z$152),4)</f>
        <v>0.23749999999999999</v>
      </c>
      <c r="AA63" s="2">
        <f>ROUND((Demographics!AA63-AVERAGE(Demographics!AA$2:AA$152))/_xlfn.STDEV.P(Demographics!AA$2:AA$152),4)</f>
        <v>0.1024</v>
      </c>
      <c r="AB63" s="2">
        <f>ROUND((Demographics!AB63-AVERAGE(Demographics!AB$2:AB$152))/_xlfn.STDEV.P(Demographics!AB$2:AB$152),4)</f>
        <v>-0.77810000000000001</v>
      </c>
      <c r="AC63" s="2">
        <f>ROUND((Demographics!AC63-AVERAGE(Demographics!AC$2:AC$152))/_xlfn.STDEV.P(Demographics!AC$2:AC$152),4)</f>
        <v>0.44740000000000002</v>
      </c>
      <c r="AD63" s="2">
        <f>ROUND((Demographics!AD63-AVERAGE(Demographics!AD$2:AD$152))/_xlfn.STDEV.P(Demographics!AD$2:AD$152),4)</f>
        <v>0.81230000000000002</v>
      </c>
      <c r="AE63" s="2">
        <f>ROUND((Demographics!AE63-AVERAGE(Demographics!AE$2:AE$152))/_xlfn.STDEV.P(Demographics!AE$2:AE$152),4)</f>
        <v>0.78520000000000001</v>
      </c>
      <c r="AF63" s="2">
        <f>ROUND((Demographics!AF63-AVERAGE(Demographics!AF$2:AF$152))/_xlfn.STDEV.P(Demographics!AF$2:AF$152),4)</f>
        <v>-0.52170000000000005</v>
      </c>
      <c r="AG63" s="2">
        <f>ROUND((Demographics!AG63-AVERAGE(Demographics!AG$2:AG$152))/_xlfn.STDEV.P(Demographics!AG$2:AG$152),4)</f>
        <v>0.18609999999999999</v>
      </c>
      <c r="AH63" s="2">
        <f>ROUND((Demographics!AH63-AVERAGE(Demographics!AH$2:AH$152))/_xlfn.STDEV.P(Demographics!AH$2:AH$152),4)</f>
        <v>-0.6673</v>
      </c>
      <c r="AI63" s="2">
        <f>ROUND((Demographics!AI63-AVERAGE(Demographics!AI$2:AI$152))/_xlfn.STDEV.P(Demographics!AI$2:AI$152),4)</f>
        <v>-0.52749999999999997</v>
      </c>
      <c r="AJ63" s="2">
        <f>ROUND((Demographics!AJ63-AVERAGE(Demographics!AJ$2:AJ$152))/_xlfn.STDEV.P(Demographics!AJ$2:AJ$152),4)</f>
        <v>-0.2334</v>
      </c>
      <c r="AK63" s="2">
        <f>ROUND((Demographics!AK63-AVERAGE(Demographics!AK$2:AK$152))/_xlfn.STDEV.P(Demographics!AK$2:AK$152),4)</f>
        <v>-3.44E-2</v>
      </c>
      <c r="AL63" s="2">
        <f>ROUND((Demographics!AL63-AVERAGE(Demographics!AL$2:AL$152))/_xlfn.STDEV.P(Demographics!AL$2:AL$152),4)</f>
        <v>0.74890000000000001</v>
      </c>
      <c r="AM63" s="2">
        <f>ROUND((Demographics!AM63-AVERAGE(Demographics!AM$2:AM$152))/_xlfn.STDEV.P(Demographics!AM$2:AM$152),4)</f>
        <v>-0.31690000000000002</v>
      </c>
      <c r="AN63" s="2">
        <f>ROUND((Demographics!AN63-AVERAGE(Demographics!AN$2:AN$152))/_xlfn.STDEV.P(Demographics!AN$2:AN$152),4)</f>
        <v>1.2847</v>
      </c>
      <c r="AO63" s="2">
        <f>ROUND((Demographics!AO63-AVERAGE(Demographics!AO$2:AO$152))/_xlfn.STDEV.P(Demographics!AO$2:AO$152),4)</f>
        <v>-0.15129999999999999</v>
      </c>
      <c r="AP63" s="2">
        <f>ROUND((Demographics!AP63-AVERAGE(Demographics!AP$2:AP$152))/_xlfn.STDEV.P(Demographics!AP$2:AP$152),4)</f>
        <v>-0.74870000000000003</v>
      </c>
      <c r="AQ63" s="2">
        <f>ROUND((Demographics!AQ63-AVERAGE(Demographics!AQ$2:AQ$152))/_xlfn.STDEV.P(Demographics!AQ$2:AQ$152),4)</f>
        <v>0.38769999999999999</v>
      </c>
      <c r="AR63" s="2">
        <f>ROUND((Demographics!AR63-AVERAGE(Demographics!AR$2:AR$152))/_xlfn.STDEV.P(Demographics!AR$2:AR$152),4)</f>
        <v>-1.1745000000000001</v>
      </c>
    </row>
    <row r="64" spans="1:44" x14ac:dyDescent="0.55000000000000004">
      <c r="A64" s="2" t="s">
        <v>63</v>
      </c>
      <c r="B64" s="2">
        <f>ROUND((Demographics!B64-AVERAGE(Demographics!B$2:B$152))/_xlfn.STDEV.P(Demographics!B$2:B$152),4)</f>
        <v>2.9499999999999998E-2</v>
      </c>
      <c r="C64" s="2">
        <f>ROUND((Demographics!C64-AVERAGE(Demographics!C$2:C$152))/_xlfn.STDEV.P(Demographics!C$2:C$152),4)</f>
        <v>-0.66290000000000004</v>
      </c>
      <c r="D64" s="2">
        <f>ROUND((Demographics!D64-AVERAGE(Demographics!D$2:D$152))/_xlfn.STDEV.P(Demographics!D$2:D$152),4)</f>
        <v>-0.94479999999999997</v>
      </c>
      <c r="E64" s="2">
        <f>ROUND((Demographics!E64-AVERAGE(Demographics!E$2:E$152))/_xlfn.STDEV.P(Demographics!E$2:E$152),4)</f>
        <v>-4.3700000000000003E-2</v>
      </c>
      <c r="F64" s="2">
        <f>ROUND((Demographics!F64-AVERAGE(Demographics!F$2:F$152))/_xlfn.STDEV.P(Demographics!F$2:F$152),4)</f>
        <v>2.6230000000000002</v>
      </c>
      <c r="G64" s="2">
        <f>ROUND((Demographics!G64-AVERAGE(Demographics!G$2:G$152))/_xlfn.STDEV.P(Demographics!G$2:G$152),4)</f>
        <v>0.32500000000000001</v>
      </c>
      <c r="H64" s="2">
        <f>ROUND((Demographics!H64-AVERAGE(Demographics!H$2:H$152))/_xlfn.STDEV.P(Demographics!H$2:H$152),4)</f>
        <v>0.4501</v>
      </c>
      <c r="I64" s="2">
        <f>ROUND((Demographics!I64-AVERAGE(Demographics!I$2:I$152))/_xlfn.STDEV.P(Demographics!I$2:I$152),4)</f>
        <v>2.2499999999999999E-2</v>
      </c>
      <c r="J64" s="2">
        <f>ROUND((Demographics!J64-AVERAGE(Demographics!J$2:J$152))/_xlfn.STDEV.P(Demographics!J$2:J$152),4)</f>
        <v>-1.2833000000000001</v>
      </c>
      <c r="K64" s="2">
        <f>ROUND((Demographics!K64-AVERAGE(Demographics!K$2:K$152))/_xlfn.STDEV.P(Demographics!K$2:K$152),4)</f>
        <v>1.1220000000000001</v>
      </c>
      <c r="L64" s="2">
        <f>ROUND((Demographics!L64-AVERAGE(Demographics!L$2:L$152))/_xlfn.STDEV.P(Demographics!L$2:L$152),4)</f>
        <v>-1.3986000000000001</v>
      </c>
      <c r="M64" s="2">
        <f>ROUND((Demographics!M64-AVERAGE(Demographics!M$2:M$152))/_xlfn.STDEV.P(Demographics!M$2:M$152),4)</f>
        <v>-1.3636999999999999</v>
      </c>
      <c r="N64" s="2">
        <f>ROUND((Demographics!N64-AVERAGE(Demographics!N$2:N$152))/_xlfn.STDEV.P(Demographics!N$2:N$152),4)</f>
        <v>1.7401</v>
      </c>
      <c r="O64" s="2">
        <f>ROUND((Demographics!O64-AVERAGE(Demographics!O$2:O$152))/_xlfn.STDEV.P(Demographics!O$2:O$152),4)</f>
        <v>1.5959000000000001</v>
      </c>
      <c r="P64" s="2">
        <f>ROUND((Demographics!P64-AVERAGE(Demographics!P$2:P$152))/_xlfn.STDEV.P(Demographics!P$2:P$152),4)</f>
        <v>-0.6411</v>
      </c>
      <c r="Q64" s="2">
        <f>ROUND((Demographics!Q64-AVERAGE(Demographics!Q$2:Q$152))/_xlfn.STDEV.P(Demographics!Q$2:Q$152),4)</f>
        <v>1.0398000000000001</v>
      </c>
      <c r="R64" s="2">
        <f>ROUND((Demographics!R64-AVERAGE(Demographics!R$2:R$152))/_xlfn.STDEV.P(Demographics!R$2:R$152),4)</f>
        <v>-0.69359999999999999</v>
      </c>
      <c r="S64" s="2">
        <f>ROUND((Demographics!S64-AVERAGE(Demographics!S$2:S$152))/_xlfn.STDEV.P(Demographics!S$2:S$152),4)</f>
        <v>-0.69689999999999996</v>
      </c>
      <c r="T64" s="2">
        <f>ROUND((Demographics!T64-AVERAGE(Demographics!T$2:T$152))/_xlfn.STDEV.P(Demographics!T$2:T$152),4)</f>
        <v>1.492</v>
      </c>
      <c r="U64" s="2">
        <f>ROUND((Demographics!U64-AVERAGE(Demographics!U$2:U$152))/_xlfn.STDEV.P(Demographics!U$2:U$152),4)</f>
        <v>1.9767999999999999</v>
      </c>
      <c r="V64" s="2">
        <f>ROUND((Demographics!V64-AVERAGE(Demographics!V$2:V$152))/_xlfn.STDEV.P(Demographics!V$2:V$152),4)</f>
        <v>0.49170000000000003</v>
      </c>
      <c r="W64" s="2">
        <f>ROUND((Demographics!W64-AVERAGE(Demographics!W$2:W$152))/_xlfn.STDEV.P(Demographics!W$2:W$152),4)</f>
        <v>-0.99590000000000001</v>
      </c>
      <c r="X64" s="2">
        <f>ROUND((Demographics!X64-AVERAGE(Demographics!X$2:X$152))/_xlfn.STDEV.P(Demographics!X$2:X$152),4)</f>
        <v>-0.27410000000000001</v>
      </c>
      <c r="Y64" s="2">
        <f>ROUND((Demographics!Y64-AVERAGE(Demographics!Y$2:Y$152))/_xlfn.STDEV.P(Demographics!Y$2:Y$152),4)</f>
        <v>-1.9254</v>
      </c>
      <c r="Z64" s="2">
        <f>ROUND((Demographics!Z64-AVERAGE(Demographics!Z$2:Z$152))/_xlfn.STDEV.P(Demographics!Z$2:Z$152),4)</f>
        <v>-1.6224000000000001</v>
      </c>
      <c r="AA64" s="2">
        <f>ROUND((Demographics!AA64-AVERAGE(Demographics!AA$2:AA$152))/_xlfn.STDEV.P(Demographics!AA$2:AA$152),4)</f>
        <v>2.6844000000000001</v>
      </c>
      <c r="AB64" s="2">
        <f>ROUND((Demographics!AB64-AVERAGE(Demographics!AB$2:AB$152))/_xlfn.STDEV.P(Demographics!AB$2:AB$152),4)</f>
        <v>1.6342000000000001</v>
      </c>
      <c r="AC64" s="2">
        <f>ROUND((Demographics!AC64-AVERAGE(Demographics!AC$2:AC$152))/_xlfn.STDEV.P(Demographics!AC$2:AC$152),4)</f>
        <v>-5.5E-2</v>
      </c>
      <c r="AD64" s="2">
        <f>ROUND((Demographics!AD64-AVERAGE(Demographics!AD$2:AD$152))/_xlfn.STDEV.P(Demographics!AD$2:AD$152),4)</f>
        <v>-1.5095000000000001</v>
      </c>
      <c r="AE64" s="2">
        <f>ROUND((Demographics!AE64-AVERAGE(Demographics!AE$2:AE$152))/_xlfn.STDEV.P(Demographics!AE$2:AE$152),4)</f>
        <v>-2.0514999999999999</v>
      </c>
      <c r="AF64" s="2">
        <f>ROUND((Demographics!AF64-AVERAGE(Demographics!AF$2:AF$152))/_xlfn.STDEV.P(Demographics!AF$2:AF$152),4)</f>
        <v>-0.3599</v>
      </c>
      <c r="AG64" s="2">
        <f>ROUND((Demographics!AG64-AVERAGE(Demographics!AG$2:AG$152))/_xlfn.STDEV.P(Demographics!AG$2:AG$152),4)</f>
        <v>-0.84740000000000004</v>
      </c>
      <c r="AH64" s="2">
        <f>ROUND((Demographics!AH64-AVERAGE(Demographics!AH$2:AH$152))/_xlfn.STDEV.P(Demographics!AH$2:AH$152),4)</f>
        <v>-0.33029999999999998</v>
      </c>
      <c r="AI64" s="2">
        <f>ROUND((Demographics!AI64-AVERAGE(Demographics!AI$2:AI$152))/_xlfn.STDEV.P(Demographics!AI$2:AI$152),4)</f>
        <v>-0.4763</v>
      </c>
      <c r="AJ64" s="2">
        <f>ROUND((Demographics!AJ64-AVERAGE(Demographics!AJ$2:AJ$152))/_xlfn.STDEV.P(Demographics!AJ$2:AJ$152),4)</f>
        <v>4.4135999999999997</v>
      </c>
      <c r="AK64" s="2">
        <f>ROUND((Demographics!AK64-AVERAGE(Demographics!AK$2:AK$152))/_xlfn.STDEV.P(Demographics!AK$2:AK$152),4)</f>
        <v>-0.39989999999999998</v>
      </c>
      <c r="AL64" s="2">
        <f>ROUND((Demographics!AL64-AVERAGE(Demographics!AL$2:AL$152))/_xlfn.STDEV.P(Demographics!AL$2:AL$152),4)</f>
        <v>0.73029999999999995</v>
      </c>
      <c r="AM64" s="2">
        <f>ROUND((Demographics!AM64-AVERAGE(Demographics!AM$2:AM$152))/_xlfn.STDEV.P(Demographics!AM$2:AM$152),4)</f>
        <v>-0.38290000000000002</v>
      </c>
      <c r="AN64" s="2">
        <f>ROUND((Demographics!AN64-AVERAGE(Demographics!AN$2:AN$152))/_xlfn.STDEV.P(Demographics!AN$2:AN$152),4)</f>
        <v>1.1959</v>
      </c>
      <c r="AO64" s="2">
        <f>ROUND((Demographics!AO64-AVERAGE(Demographics!AO$2:AO$152))/_xlfn.STDEV.P(Demographics!AO$2:AO$152),4)</f>
        <v>-0.67569999999999997</v>
      </c>
      <c r="AP64" s="2">
        <f>ROUND((Demographics!AP64-AVERAGE(Demographics!AP$2:AP$152))/_xlfn.STDEV.P(Demographics!AP$2:AP$152),4)</f>
        <v>-0.49380000000000002</v>
      </c>
      <c r="AQ64" s="2">
        <f>ROUND((Demographics!AQ64-AVERAGE(Demographics!AQ$2:AQ$152))/_xlfn.STDEV.P(Demographics!AQ$2:AQ$152),4)</f>
        <v>-1.1846000000000001</v>
      </c>
      <c r="AR64" s="2">
        <f>ROUND((Demographics!AR64-AVERAGE(Demographics!AR$2:AR$152))/_xlfn.STDEV.P(Demographics!AR$2:AR$152),4)</f>
        <v>1.5336000000000001</v>
      </c>
    </row>
    <row r="65" spans="1:44" x14ac:dyDescent="0.55000000000000004">
      <c r="A65" s="2" t="s">
        <v>64</v>
      </c>
      <c r="B65" s="2">
        <f>ROUND((Demographics!B65-AVERAGE(Demographics!B$2:B$152))/_xlfn.STDEV.P(Demographics!B$2:B$152),4)</f>
        <v>1.2235</v>
      </c>
      <c r="C65" s="2">
        <f>ROUND((Demographics!C65-AVERAGE(Demographics!C$2:C$152))/_xlfn.STDEV.P(Demographics!C$2:C$152),4)</f>
        <v>0.1336</v>
      </c>
      <c r="D65" s="2">
        <f>ROUND((Demographics!D65-AVERAGE(Demographics!D$2:D$152))/_xlfn.STDEV.P(Demographics!D$2:D$152),4)</f>
        <v>0.21079999999999999</v>
      </c>
      <c r="E65" s="2">
        <f>ROUND((Demographics!E65-AVERAGE(Demographics!E$2:E$152))/_xlfn.STDEV.P(Demographics!E$2:E$152),4)</f>
        <v>1.6428</v>
      </c>
      <c r="F65" s="2">
        <f>ROUND((Demographics!F65-AVERAGE(Demographics!F$2:F$152))/_xlfn.STDEV.P(Demographics!F$2:F$152),4)</f>
        <v>1.2999999999999999E-3</v>
      </c>
      <c r="G65" s="2">
        <f>ROUND((Demographics!G65-AVERAGE(Demographics!G$2:G$152))/_xlfn.STDEV.P(Demographics!G$2:G$152),4)</f>
        <v>-0.87219999999999998</v>
      </c>
      <c r="H65" s="2">
        <f>ROUND((Demographics!H65-AVERAGE(Demographics!H$2:H$152))/_xlfn.STDEV.P(Demographics!H$2:H$152),4)</f>
        <v>-1.4086000000000001</v>
      </c>
      <c r="I65" s="2">
        <f>ROUND((Demographics!I65-AVERAGE(Demographics!I$2:I$152))/_xlfn.STDEV.P(Demographics!I$2:I$152),4)</f>
        <v>-1.7256</v>
      </c>
      <c r="J65" s="2">
        <f>ROUND((Demographics!J65-AVERAGE(Demographics!J$2:J$152))/_xlfn.STDEV.P(Demographics!J$2:J$152),4)</f>
        <v>8.9700000000000002E-2</v>
      </c>
      <c r="K65" s="2">
        <f>ROUND((Demographics!K65-AVERAGE(Demographics!K$2:K$152))/_xlfn.STDEV.P(Demographics!K$2:K$152),4)</f>
        <v>1.8694</v>
      </c>
      <c r="L65" s="2">
        <f>ROUND((Demographics!L65-AVERAGE(Demographics!L$2:L$152))/_xlfn.STDEV.P(Demographics!L$2:L$152),4)</f>
        <v>0.93079999999999996</v>
      </c>
      <c r="M65" s="2">
        <f>ROUND((Demographics!M65-AVERAGE(Demographics!M$2:M$152))/_xlfn.STDEV.P(Demographics!M$2:M$152),4)</f>
        <v>-0.38119999999999998</v>
      </c>
      <c r="N65" s="2">
        <f>ROUND((Demographics!N65-AVERAGE(Demographics!N$2:N$152))/_xlfn.STDEV.P(Demographics!N$2:N$152),4)</f>
        <v>-0.1177</v>
      </c>
      <c r="O65" s="2">
        <f>ROUND((Demographics!O65-AVERAGE(Demographics!O$2:O$152))/_xlfn.STDEV.P(Demographics!O$2:O$152),4)</f>
        <v>-0.49980000000000002</v>
      </c>
      <c r="P65" s="2">
        <f>ROUND((Demographics!P65-AVERAGE(Demographics!P$2:P$152))/_xlfn.STDEV.P(Demographics!P$2:P$152),4)</f>
        <v>-0.56940000000000002</v>
      </c>
      <c r="Q65" s="2">
        <f>ROUND((Demographics!Q65-AVERAGE(Demographics!Q$2:Q$152))/_xlfn.STDEV.P(Demographics!Q$2:Q$152),4)</f>
        <v>0.50470000000000004</v>
      </c>
      <c r="R65" s="2">
        <f>ROUND((Demographics!R65-AVERAGE(Demographics!R$2:R$152))/_xlfn.STDEV.P(Demographics!R$2:R$152),4)</f>
        <v>2.3405999999999998</v>
      </c>
      <c r="S65" s="2">
        <f>ROUND((Demographics!S65-AVERAGE(Demographics!S$2:S$152))/_xlfn.STDEV.P(Demographics!S$2:S$152),4)</f>
        <v>-0.70440000000000003</v>
      </c>
      <c r="T65" s="2">
        <f>ROUND((Demographics!T65-AVERAGE(Demographics!T$2:T$152))/_xlfn.STDEV.P(Demographics!T$2:T$152),4)</f>
        <v>0.42459999999999998</v>
      </c>
      <c r="U65" s="2">
        <f>ROUND((Demographics!U65-AVERAGE(Demographics!U$2:U$152))/_xlfn.STDEV.P(Demographics!U$2:U$152),4)</f>
        <v>-0.33539999999999998</v>
      </c>
      <c r="V65" s="2">
        <f>ROUND((Demographics!V65-AVERAGE(Demographics!V$2:V$152))/_xlfn.STDEV.P(Demographics!V$2:V$152),4)</f>
        <v>-1.4615</v>
      </c>
      <c r="W65" s="2">
        <f>ROUND((Demographics!W65-AVERAGE(Demographics!W$2:W$152))/_xlfn.STDEV.P(Demographics!W$2:W$152),4)</f>
        <v>0.95020000000000004</v>
      </c>
      <c r="X65" s="2">
        <f>ROUND((Demographics!X65-AVERAGE(Demographics!X$2:X$152))/_xlfn.STDEV.P(Demographics!X$2:X$152),4)</f>
        <v>1.085</v>
      </c>
      <c r="Y65" s="2">
        <f>ROUND((Demographics!Y65-AVERAGE(Demographics!Y$2:Y$152))/_xlfn.STDEV.P(Demographics!Y$2:Y$152),4)</f>
        <v>0.44190000000000002</v>
      </c>
      <c r="Z65" s="2">
        <f>ROUND((Demographics!Z65-AVERAGE(Demographics!Z$2:Z$152))/_xlfn.STDEV.P(Demographics!Z$2:Z$152),4)</f>
        <v>1.3587</v>
      </c>
      <c r="AA65" s="2">
        <f>ROUND((Demographics!AA65-AVERAGE(Demographics!AA$2:AA$152))/_xlfn.STDEV.P(Demographics!AA$2:AA$152),4)</f>
        <v>-0.86250000000000004</v>
      </c>
      <c r="AB65" s="2">
        <f>ROUND((Demographics!AB65-AVERAGE(Demographics!AB$2:AB$152))/_xlfn.STDEV.P(Demographics!AB$2:AB$152),4)</f>
        <v>-0.69340000000000002</v>
      </c>
      <c r="AC65" s="2">
        <f>ROUND((Demographics!AC65-AVERAGE(Demographics!AC$2:AC$152))/_xlfn.STDEV.P(Demographics!AC$2:AC$152),4)</f>
        <v>0.94079999999999997</v>
      </c>
      <c r="AD65" s="2">
        <f>ROUND((Demographics!AD65-AVERAGE(Demographics!AD$2:AD$152))/_xlfn.STDEV.P(Demographics!AD$2:AD$152),4)</f>
        <v>-0.63229999999999997</v>
      </c>
      <c r="AE65" s="2">
        <f>ROUND((Demographics!AE65-AVERAGE(Demographics!AE$2:AE$152))/_xlfn.STDEV.P(Demographics!AE$2:AE$152),4)</f>
        <v>-1.4200000000000001E-2</v>
      </c>
      <c r="AF65" s="2">
        <f>ROUND((Demographics!AF65-AVERAGE(Demographics!AF$2:AF$152))/_xlfn.STDEV.P(Demographics!AF$2:AF$152),4)</f>
        <v>2.7745000000000002</v>
      </c>
      <c r="AG65" s="2">
        <f>ROUND((Demographics!AG65-AVERAGE(Demographics!AG$2:AG$152))/_xlfn.STDEV.P(Demographics!AG$2:AG$152),4)</f>
        <v>-1.0150999999999999</v>
      </c>
      <c r="AH65" s="2">
        <f>ROUND((Demographics!AH65-AVERAGE(Demographics!AH$2:AH$152))/_xlfn.STDEV.P(Demographics!AH$2:AH$152),4)</f>
        <v>1.5112000000000001</v>
      </c>
      <c r="AI65" s="2">
        <f>ROUND((Demographics!AI65-AVERAGE(Demographics!AI$2:AI$152))/_xlfn.STDEV.P(Demographics!AI$2:AI$152),4)</f>
        <v>0.77549999999999997</v>
      </c>
      <c r="AJ65" s="2">
        <f>ROUND((Demographics!AJ65-AVERAGE(Demographics!AJ$2:AJ$152))/_xlfn.STDEV.P(Demographics!AJ$2:AJ$152),4)</f>
        <v>-0.2404</v>
      </c>
      <c r="AK65" s="2">
        <f>ROUND((Demographics!AK65-AVERAGE(Demographics!AK$2:AK$152))/_xlfn.STDEV.P(Demographics!AK$2:AK$152),4)</f>
        <v>0.8115</v>
      </c>
      <c r="AL65" s="2">
        <f>ROUND((Demographics!AL65-AVERAGE(Demographics!AL$2:AL$152))/_xlfn.STDEV.P(Demographics!AL$2:AL$152),4)</f>
        <v>-2.0099999999999998</v>
      </c>
      <c r="AM65" s="2">
        <f>ROUND((Demographics!AM65-AVERAGE(Demographics!AM$2:AM$152))/_xlfn.STDEV.P(Demographics!AM$2:AM$152),4)</f>
        <v>1.6727000000000001</v>
      </c>
      <c r="AN65" s="2">
        <f>ROUND((Demographics!AN65-AVERAGE(Demographics!AN$2:AN$152))/_xlfn.STDEV.P(Demographics!AN$2:AN$152),4)</f>
        <v>-0.3533</v>
      </c>
      <c r="AO65" s="2">
        <f>ROUND((Demographics!AO65-AVERAGE(Demographics!AO$2:AO$152))/_xlfn.STDEV.P(Demographics!AO$2:AO$152),4)</f>
        <v>-0.88990000000000002</v>
      </c>
      <c r="AP65" s="2">
        <f>ROUND((Demographics!AP65-AVERAGE(Demographics!AP$2:AP$152))/_xlfn.STDEV.P(Demographics!AP$2:AP$152),4)</f>
        <v>-1.1666000000000001</v>
      </c>
      <c r="AQ65" s="2">
        <f>ROUND((Demographics!AQ65-AVERAGE(Demographics!AQ$2:AQ$152))/_xlfn.STDEV.P(Demographics!AQ$2:AQ$152),4)</f>
        <v>0.52710000000000001</v>
      </c>
      <c r="AR65" s="2">
        <f>ROUND((Demographics!AR65-AVERAGE(Demographics!AR$2:AR$152))/_xlfn.STDEV.P(Demographics!AR$2:AR$152),4)</f>
        <v>0.1208</v>
      </c>
    </row>
    <row r="66" spans="1:44" x14ac:dyDescent="0.55000000000000004">
      <c r="A66" s="2" t="s">
        <v>65</v>
      </c>
      <c r="B66" s="2">
        <f>ROUND((Demographics!B66-AVERAGE(Demographics!B$2:B$152))/_xlfn.STDEV.P(Demographics!B$2:B$152),4)</f>
        <v>-1.7613000000000001</v>
      </c>
      <c r="C66" s="2">
        <f>ROUND((Demographics!C66-AVERAGE(Demographics!C$2:C$152))/_xlfn.STDEV.P(Demographics!C$2:C$152),4)</f>
        <v>7.1099999999999997E-2</v>
      </c>
      <c r="D66" s="2">
        <f>ROUND((Demographics!D66-AVERAGE(Demographics!D$2:D$152))/_xlfn.STDEV.P(Demographics!D$2:D$152),4)</f>
        <v>1.3978999999999999</v>
      </c>
      <c r="E66" s="2">
        <f>ROUND((Demographics!E66-AVERAGE(Demographics!E$2:E$152))/_xlfn.STDEV.P(Demographics!E$2:E$152),4)</f>
        <v>2.6983000000000001</v>
      </c>
      <c r="F66" s="2">
        <f>ROUND((Demographics!F66-AVERAGE(Demographics!F$2:F$152))/_xlfn.STDEV.P(Demographics!F$2:F$152),4)</f>
        <v>0.76690000000000003</v>
      </c>
      <c r="G66" s="2">
        <f>ROUND((Demographics!G66-AVERAGE(Demographics!G$2:G$152))/_xlfn.STDEV.P(Demographics!G$2:G$152),4)</f>
        <v>-0.84519999999999995</v>
      </c>
      <c r="H66" s="2">
        <f>ROUND((Demographics!H66-AVERAGE(Demographics!H$2:H$152))/_xlfn.STDEV.P(Demographics!H$2:H$152),4)</f>
        <v>-0.88439999999999996</v>
      </c>
      <c r="I66" s="2">
        <f>ROUND((Demographics!I66-AVERAGE(Demographics!I$2:I$152))/_xlfn.STDEV.P(Demographics!I$2:I$152),4)</f>
        <v>-0.4294</v>
      </c>
      <c r="J66" s="2">
        <f>ROUND((Demographics!J66-AVERAGE(Demographics!J$2:J$152))/_xlfn.STDEV.P(Demographics!J$2:J$152),4)</f>
        <v>-0.89</v>
      </c>
      <c r="K66" s="2">
        <f>ROUND((Demographics!K66-AVERAGE(Demographics!K$2:K$152))/_xlfn.STDEV.P(Demographics!K$2:K$152),4)</f>
        <v>-0.26400000000000001</v>
      </c>
      <c r="L66" s="2">
        <f>ROUND((Demographics!L66-AVERAGE(Demographics!L$2:L$152))/_xlfn.STDEV.P(Demographics!L$2:L$152),4)</f>
        <v>-1.9258999999999999</v>
      </c>
      <c r="M66" s="2">
        <f>ROUND((Demographics!M66-AVERAGE(Demographics!M$2:M$152))/_xlfn.STDEV.P(Demographics!M$2:M$152),4)</f>
        <v>-1.6284000000000001</v>
      </c>
      <c r="N66" s="2">
        <f>ROUND((Demographics!N66-AVERAGE(Demographics!N$2:N$152))/_xlfn.STDEV.P(Demographics!N$2:N$152),4)</f>
        <v>1.8357000000000001</v>
      </c>
      <c r="O66" s="2">
        <f>ROUND((Demographics!O66-AVERAGE(Demographics!O$2:O$152))/_xlfn.STDEV.P(Demographics!O$2:O$152),4)</f>
        <v>2.0464000000000002</v>
      </c>
      <c r="P66" s="2">
        <f>ROUND((Demographics!P66-AVERAGE(Demographics!P$2:P$152))/_xlfn.STDEV.P(Demographics!P$2:P$152),4)</f>
        <v>-0.40450000000000003</v>
      </c>
      <c r="Q66" s="2">
        <f>ROUND((Demographics!Q66-AVERAGE(Demographics!Q$2:Q$152))/_xlfn.STDEV.P(Demographics!Q$2:Q$152),4)</f>
        <v>0.68910000000000005</v>
      </c>
      <c r="R66" s="2">
        <f>ROUND((Demographics!R66-AVERAGE(Demographics!R$2:R$152))/_xlfn.STDEV.P(Demographics!R$2:R$152),4)</f>
        <v>-1.5024999999999999</v>
      </c>
      <c r="S66" s="2">
        <f>ROUND((Demographics!S66-AVERAGE(Demographics!S$2:S$152))/_xlfn.STDEV.P(Demographics!S$2:S$152),4)</f>
        <v>-0.80879999999999996</v>
      </c>
      <c r="T66" s="2">
        <f>ROUND((Demographics!T66-AVERAGE(Demographics!T$2:T$152))/_xlfn.STDEV.P(Demographics!T$2:T$152),4)</f>
        <v>2.012</v>
      </c>
      <c r="U66" s="2">
        <f>ROUND((Demographics!U66-AVERAGE(Demographics!U$2:U$152))/_xlfn.STDEV.P(Demographics!U$2:U$152),4)</f>
        <v>2.4843999999999999</v>
      </c>
      <c r="V66" s="2">
        <f>ROUND((Demographics!V66-AVERAGE(Demographics!V$2:V$152))/_xlfn.STDEV.P(Demographics!V$2:V$152),4)</f>
        <v>0.53910000000000002</v>
      </c>
      <c r="W66" s="2">
        <f>ROUND((Demographics!W66-AVERAGE(Demographics!W$2:W$152))/_xlfn.STDEV.P(Demographics!W$2:W$152),4)</f>
        <v>-1.7358</v>
      </c>
      <c r="X66" s="2">
        <f>ROUND((Demographics!X66-AVERAGE(Demographics!X$2:X$152))/_xlfn.STDEV.P(Demographics!X$2:X$152),4)</f>
        <v>-0.34770000000000001</v>
      </c>
      <c r="Y66" s="2">
        <f>ROUND((Demographics!Y66-AVERAGE(Demographics!Y$2:Y$152))/_xlfn.STDEV.P(Demographics!Y$2:Y$152),4)</f>
        <v>-1.6082000000000001</v>
      </c>
      <c r="Z66" s="2">
        <f>ROUND((Demographics!Z66-AVERAGE(Demographics!Z$2:Z$152))/_xlfn.STDEV.P(Demographics!Z$2:Z$152),4)</f>
        <v>-1.3696999999999999</v>
      </c>
      <c r="AA66" s="2">
        <f>ROUND((Demographics!AA66-AVERAGE(Demographics!AA$2:AA$152))/_xlfn.STDEV.P(Demographics!AA$2:AA$152),4)</f>
        <v>1.42</v>
      </c>
      <c r="AB66" s="2">
        <f>ROUND((Demographics!AB66-AVERAGE(Demographics!AB$2:AB$152))/_xlfn.STDEV.P(Demographics!AB$2:AB$152),4)</f>
        <v>2.1438000000000001</v>
      </c>
      <c r="AC66" s="2">
        <f>ROUND((Demographics!AC66-AVERAGE(Demographics!AC$2:AC$152))/_xlfn.STDEV.P(Demographics!AC$2:AC$152),4)</f>
        <v>-2.1543999999999999</v>
      </c>
      <c r="AD66" s="2">
        <f>ROUND((Demographics!AD66-AVERAGE(Demographics!AD$2:AD$152))/_xlfn.STDEV.P(Demographics!AD$2:AD$152),4)</f>
        <v>-1.7286999999999999</v>
      </c>
      <c r="AE66" s="2">
        <f>ROUND((Demographics!AE66-AVERAGE(Demographics!AE$2:AE$152))/_xlfn.STDEV.P(Demographics!AE$2:AE$152),4)</f>
        <v>-1.7753000000000001</v>
      </c>
      <c r="AF66" s="2">
        <f>ROUND((Demographics!AF66-AVERAGE(Demographics!AF$2:AF$152))/_xlfn.STDEV.P(Demographics!AF$2:AF$152),4)</f>
        <v>0.1142</v>
      </c>
      <c r="AG66" s="2">
        <f>ROUND((Demographics!AG66-AVERAGE(Demographics!AG$2:AG$152))/_xlfn.STDEV.P(Demographics!AG$2:AG$152),4)</f>
        <v>-1.7657</v>
      </c>
      <c r="AH66" s="2">
        <f>ROUND((Demographics!AH66-AVERAGE(Demographics!AH$2:AH$152))/_xlfn.STDEV.P(Demographics!AH$2:AH$152),4)</f>
        <v>0.4178</v>
      </c>
      <c r="AI66" s="2">
        <f>ROUND((Demographics!AI66-AVERAGE(Demographics!AI$2:AI$152))/_xlfn.STDEV.P(Demographics!AI$2:AI$152),4)</f>
        <v>-0.31280000000000002</v>
      </c>
      <c r="AJ66" s="2">
        <f>ROUND((Demographics!AJ66-AVERAGE(Demographics!AJ$2:AJ$152))/_xlfn.STDEV.P(Demographics!AJ$2:AJ$152),4)</f>
        <v>2.3999999999999998E-3</v>
      </c>
      <c r="AK66" s="2">
        <f>ROUND((Demographics!AK66-AVERAGE(Demographics!AK$2:AK$152))/_xlfn.STDEV.P(Demographics!AK$2:AK$152),4)</f>
        <v>0.63049999999999995</v>
      </c>
      <c r="AL66" s="2">
        <f>ROUND((Demographics!AL66-AVERAGE(Demographics!AL$2:AL$152))/_xlfn.STDEV.P(Demographics!AL$2:AL$152),4)</f>
        <v>1.4830000000000001</v>
      </c>
      <c r="AM66" s="2">
        <f>ROUND((Demographics!AM66-AVERAGE(Demographics!AM$2:AM$152))/_xlfn.STDEV.P(Demographics!AM$2:AM$152),4)</f>
        <v>-0.90659999999999996</v>
      </c>
      <c r="AN66" s="2">
        <f>ROUND((Demographics!AN66-AVERAGE(Demographics!AN$2:AN$152))/_xlfn.STDEV.P(Demographics!AN$2:AN$152),4)</f>
        <v>-0.86140000000000005</v>
      </c>
      <c r="AO66" s="2">
        <f>ROUND((Demographics!AO66-AVERAGE(Demographics!AO$2:AO$152))/_xlfn.STDEV.P(Demographics!AO$2:AO$152),4)</f>
        <v>-0.33589999999999998</v>
      </c>
      <c r="AP66" s="2">
        <f>ROUND((Demographics!AP66-AVERAGE(Demographics!AP$2:AP$152))/_xlfn.STDEV.P(Demographics!AP$2:AP$152),4)</f>
        <v>1.4557</v>
      </c>
      <c r="AQ66" s="2">
        <f>ROUND((Demographics!AQ66-AVERAGE(Demographics!AQ$2:AQ$152))/_xlfn.STDEV.P(Demographics!AQ$2:AQ$152),4)</f>
        <v>-1.3742000000000001</v>
      </c>
      <c r="AR66" s="2">
        <f>ROUND((Demographics!AR66-AVERAGE(Demographics!AR$2:AR$152))/_xlfn.STDEV.P(Demographics!AR$2:AR$152),4)</f>
        <v>1.665</v>
      </c>
    </row>
    <row r="67" spans="1:44" x14ac:dyDescent="0.55000000000000004">
      <c r="A67" s="2" t="s">
        <v>66</v>
      </c>
      <c r="B67" s="2">
        <f>ROUND((Demographics!B67-AVERAGE(Demographics!B$2:B$152))/_xlfn.STDEV.P(Demographics!B$2:B$152),4)</f>
        <v>1.3177000000000001</v>
      </c>
      <c r="C67" s="2">
        <f>ROUND((Demographics!C67-AVERAGE(Demographics!C$2:C$152))/_xlfn.STDEV.P(Demographics!C$2:C$152),4)</f>
        <v>-0.31580000000000003</v>
      </c>
      <c r="D67" s="2">
        <f>ROUND((Demographics!D67-AVERAGE(Demographics!D$2:D$152))/_xlfn.STDEV.P(Demographics!D$2:D$152),4)</f>
        <v>0.38069999999999998</v>
      </c>
      <c r="E67" s="2">
        <f>ROUND((Demographics!E67-AVERAGE(Demographics!E$2:E$152))/_xlfn.STDEV.P(Demographics!E$2:E$152),4)</f>
        <v>2.2736000000000001</v>
      </c>
      <c r="F67" s="2">
        <f>ROUND((Demographics!F67-AVERAGE(Demographics!F$2:F$152))/_xlfn.STDEV.P(Demographics!F$2:F$152),4)</f>
        <v>-0.87960000000000005</v>
      </c>
      <c r="G67" s="2">
        <f>ROUND((Demographics!G67-AVERAGE(Demographics!G$2:G$152))/_xlfn.STDEV.P(Demographics!G$2:G$152),4)</f>
        <v>-1.1364000000000001</v>
      </c>
      <c r="H67" s="2">
        <f>ROUND((Demographics!H67-AVERAGE(Demographics!H$2:H$152))/_xlfn.STDEV.P(Demographics!H$2:H$152),4)</f>
        <v>-1.3848</v>
      </c>
      <c r="I67" s="2">
        <f>ROUND((Demographics!I67-AVERAGE(Demographics!I$2:I$152))/_xlfn.STDEV.P(Demographics!I$2:I$152),4)</f>
        <v>-1.2311000000000001</v>
      </c>
      <c r="J67" s="2">
        <f>ROUND((Demographics!J67-AVERAGE(Demographics!J$2:J$152))/_xlfn.STDEV.P(Demographics!J$2:J$152),4)</f>
        <v>-0.629</v>
      </c>
      <c r="K67" s="2">
        <f>ROUND((Demographics!K67-AVERAGE(Demographics!K$2:K$152))/_xlfn.STDEV.P(Demographics!K$2:K$152),4)</f>
        <v>2.1680999999999999</v>
      </c>
      <c r="L67" s="2">
        <f>ROUND((Demographics!L67-AVERAGE(Demographics!L$2:L$152))/_xlfn.STDEV.P(Demographics!L$2:L$152),4)</f>
        <v>-0.28810000000000002</v>
      </c>
      <c r="M67" s="2">
        <f>ROUND((Demographics!M67-AVERAGE(Demographics!M$2:M$152))/_xlfn.STDEV.P(Demographics!M$2:M$152),4)</f>
        <v>-0.34210000000000002</v>
      </c>
      <c r="N67" s="2">
        <f>ROUND((Demographics!N67-AVERAGE(Demographics!N$2:N$152))/_xlfn.STDEV.P(Demographics!N$2:N$152),4)</f>
        <v>0.50860000000000005</v>
      </c>
      <c r="O67" s="2">
        <f>ROUND((Demographics!O67-AVERAGE(Demographics!O$2:O$152))/_xlfn.STDEV.P(Demographics!O$2:O$152),4)</f>
        <v>0.5625</v>
      </c>
      <c r="P67" s="2">
        <f>ROUND((Demographics!P67-AVERAGE(Demographics!P$2:P$152))/_xlfn.STDEV.P(Demographics!P$2:P$152),4)</f>
        <v>-0.31619999999999998</v>
      </c>
      <c r="Q67" s="2">
        <f>ROUND((Demographics!Q67-AVERAGE(Demographics!Q$2:Q$152))/_xlfn.STDEV.P(Demographics!Q$2:Q$152),4)</f>
        <v>0.92830000000000001</v>
      </c>
      <c r="R67" s="2">
        <f>ROUND((Demographics!R67-AVERAGE(Demographics!R$2:R$152))/_xlfn.STDEV.P(Demographics!R$2:R$152),4)</f>
        <v>1.2574000000000001</v>
      </c>
      <c r="S67" s="2">
        <f>ROUND((Demographics!S67-AVERAGE(Demographics!S$2:S$152))/_xlfn.STDEV.P(Demographics!S$2:S$152),4)</f>
        <v>-0.68010000000000004</v>
      </c>
      <c r="T67" s="2">
        <f>ROUND((Demographics!T67-AVERAGE(Demographics!T$2:T$152))/_xlfn.STDEV.P(Demographics!T$2:T$152),4)</f>
        <v>1.3586</v>
      </c>
      <c r="U67" s="2">
        <f>ROUND((Demographics!U67-AVERAGE(Demographics!U$2:U$152))/_xlfn.STDEV.P(Demographics!U$2:U$152),4)</f>
        <v>0.26040000000000002</v>
      </c>
      <c r="V67" s="2">
        <f>ROUND((Demographics!V67-AVERAGE(Demographics!V$2:V$152))/_xlfn.STDEV.P(Demographics!V$2:V$152),4)</f>
        <v>-0.74939999999999996</v>
      </c>
      <c r="W67" s="2">
        <f>ROUND((Demographics!W67-AVERAGE(Demographics!W$2:W$152))/_xlfn.STDEV.P(Demographics!W$2:W$152),4)</f>
        <v>0.16869999999999999</v>
      </c>
      <c r="X67" s="2">
        <f>ROUND((Demographics!X67-AVERAGE(Demographics!X$2:X$152))/_xlfn.STDEV.P(Demographics!X$2:X$152),4)</f>
        <v>1.8665</v>
      </c>
      <c r="Y67" s="2">
        <f>ROUND((Demographics!Y67-AVERAGE(Demographics!Y$2:Y$152))/_xlfn.STDEV.P(Demographics!Y$2:Y$152),4)</f>
        <v>-0.49780000000000002</v>
      </c>
      <c r="Z67" s="2">
        <f>ROUND((Demographics!Z67-AVERAGE(Demographics!Z$2:Z$152))/_xlfn.STDEV.P(Demographics!Z$2:Z$152),4)</f>
        <v>0.52270000000000005</v>
      </c>
      <c r="AA67" s="2">
        <f>ROUND((Demographics!AA67-AVERAGE(Demographics!AA$2:AA$152))/_xlfn.STDEV.P(Demographics!AA$2:AA$152),4)</f>
        <v>-0.43</v>
      </c>
      <c r="AB67" s="2">
        <f>ROUND((Demographics!AB67-AVERAGE(Demographics!AB$2:AB$152))/_xlfn.STDEV.P(Demographics!AB$2:AB$152),4)</f>
        <v>0.18729999999999999</v>
      </c>
      <c r="AC67" s="2">
        <f>ROUND((Demographics!AC67-AVERAGE(Demographics!AC$2:AC$152))/_xlfn.STDEV.P(Demographics!AC$2:AC$152),4)</f>
        <v>-0.29720000000000002</v>
      </c>
      <c r="AD67" s="2">
        <f>ROUND((Demographics!AD67-AVERAGE(Demographics!AD$2:AD$152))/_xlfn.STDEV.P(Demographics!AD$2:AD$152),4)</f>
        <v>-1.2128000000000001</v>
      </c>
      <c r="AE67" s="2">
        <f>ROUND((Demographics!AE67-AVERAGE(Demographics!AE$2:AE$152))/_xlfn.STDEV.P(Demographics!AE$2:AE$152),4)</f>
        <v>-0.40410000000000001</v>
      </c>
      <c r="AF67" s="2">
        <f>ROUND((Demographics!AF67-AVERAGE(Demographics!AF$2:AF$152))/_xlfn.STDEV.P(Demographics!AF$2:AF$152),4)</f>
        <v>0.92300000000000004</v>
      </c>
      <c r="AG67" s="2">
        <f>ROUND((Demographics!AG67-AVERAGE(Demographics!AG$2:AG$152))/_xlfn.STDEV.P(Demographics!AG$2:AG$152),4)</f>
        <v>-0.53039999999999998</v>
      </c>
      <c r="AH67" s="2">
        <f>ROUND((Demographics!AH67-AVERAGE(Demographics!AH$2:AH$152))/_xlfn.STDEV.P(Demographics!AH$2:AH$152),4)</f>
        <v>-9.1899999999999996E-2</v>
      </c>
      <c r="AI67" s="2">
        <f>ROUND((Demographics!AI67-AVERAGE(Demographics!AI$2:AI$152))/_xlfn.STDEV.P(Demographics!AI$2:AI$152),4)</f>
        <v>0.58509999999999995</v>
      </c>
      <c r="AJ67" s="2">
        <f>ROUND((Demographics!AJ67-AVERAGE(Demographics!AJ$2:AJ$152))/_xlfn.STDEV.P(Demographics!AJ$2:AJ$152),4)</f>
        <v>-0.21959999999999999</v>
      </c>
      <c r="AK67" s="2">
        <f>ROUND((Demographics!AK67-AVERAGE(Demographics!AK$2:AK$152))/_xlfn.STDEV.P(Demographics!AK$2:AK$152),4)</f>
        <v>4.2542</v>
      </c>
      <c r="AL67" s="2">
        <f>ROUND((Demographics!AL67-AVERAGE(Demographics!AL$2:AL$152))/_xlfn.STDEV.P(Demographics!AL$2:AL$152),4)</f>
        <v>-2.0687000000000002</v>
      </c>
      <c r="AM67" s="2">
        <f>ROUND((Demographics!AM67-AVERAGE(Demographics!AM$2:AM$152))/_xlfn.STDEV.P(Demographics!AM$2:AM$152),4)</f>
        <v>1.4910000000000001</v>
      </c>
      <c r="AN67" s="2">
        <f>ROUND((Demographics!AN67-AVERAGE(Demographics!AN$2:AN$152))/_xlfn.STDEV.P(Demographics!AN$2:AN$152),4)</f>
        <v>-1.2151000000000001</v>
      </c>
      <c r="AO67" s="2">
        <f>ROUND((Demographics!AO67-AVERAGE(Demographics!AO$2:AO$152))/_xlfn.STDEV.P(Demographics!AO$2:AO$152),4)</f>
        <v>8.8800000000000004E-2</v>
      </c>
      <c r="AP67" s="2">
        <f>ROUND((Demographics!AP67-AVERAGE(Demographics!AP$2:AP$152))/_xlfn.STDEV.P(Demographics!AP$2:AP$152),4)</f>
        <v>-0.2802</v>
      </c>
      <c r="AQ67" s="2">
        <f>ROUND((Demographics!AQ67-AVERAGE(Demographics!AQ$2:AQ$152))/_xlfn.STDEV.P(Demographics!AQ$2:AQ$152),4)</f>
        <v>-0.45979999999999999</v>
      </c>
      <c r="AR67" s="2">
        <f>ROUND((Demographics!AR67-AVERAGE(Demographics!AR$2:AR$152))/_xlfn.STDEV.P(Demographics!AR$2:AR$152),4)</f>
        <v>1.0898000000000001</v>
      </c>
    </row>
    <row r="68" spans="1:44" x14ac:dyDescent="0.55000000000000004">
      <c r="A68" s="2" t="s">
        <v>67</v>
      </c>
      <c r="B68" s="2">
        <f>ROUND((Demographics!B68-AVERAGE(Demographics!B$2:B$152))/_xlfn.STDEV.P(Demographics!B$2:B$152),4)</f>
        <v>-0.37890000000000001</v>
      </c>
      <c r="C68" s="2">
        <f>ROUND((Demographics!C68-AVERAGE(Demographics!C$2:C$152))/_xlfn.STDEV.P(Demographics!C$2:C$152),4)</f>
        <v>-0.91320000000000001</v>
      </c>
      <c r="D68" s="2">
        <f>ROUND((Demographics!D68-AVERAGE(Demographics!D$2:D$152))/_xlfn.STDEV.P(Demographics!D$2:D$152),4)</f>
        <v>-0.77239999999999998</v>
      </c>
      <c r="E68" s="2">
        <f>ROUND((Demographics!E68-AVERAGE(Demographics!E$2:E$152))/_xlfn.STDEV.P(Demographics!E$2:E$152),4)</f>
        <v>-1.4302999999999999</v>
      </c>
      <c r="F68" s="2">
        <f>ROUND((Demographics!F68-AVERAGE(Demographics!F$2:F$152))/_xlfn.STDEV.P(Demographics!F$2:F$152),4)</f>
        <v>0.92420000000000002</v>
      </c>
      <c r="G68" s="2">
        <f>ROUND((Demographics!G68-AVERAGE(Demographics!G$2:G$152))/_xlfn.STDEV.P(Demographics!G$2:G$152),4)</f>
        <v>1.5328999999999999</v>
      </c>
      <c r="H68" s="2">
        <f>ROUND((Demographics!H68-AVERAGE(Demographics!H$2:H$152))/_xlfn.STDEV.P(Demographics!H$2:H$152),4)</f>
        <v>1.0458000000000001</v>
      </c>
      <c r="I68" s="2">
        <f>ROUND((Demographics!I68-AVERAGE(Demographics!I$2:I$152))/_xlfn.STDEV.P(Demographics!I$2:I$152),4)</f>
        <v>0.90880000000000005</v>
      </c>
      <c r="J68" s="2">
        <f>ROUND((Demographics!J68-AVERAGE(Demographics!J$2:J$152))/_xlfn.STDEV.P(Demographics!J$2:J$152),4)</f>
        <v>-9.2700000000000005E-2</v>
      </c>
      <c r="K68" s="2">
        <f>ROUND((Demographics!K68-AVERAGE(Demographics!K$2:K$152))/_xlfn.STDEV.P(Demographics!K$2:K$152),4)</f>
        <v>-1.1293</v>
      </c>
      <c r="L68" s="2">
        <f>ROUND((Demographics!L68-AVERAGE(Demographics!L$2:L$152))/_xlfn.STDEV.P(Demographics!L$2:L$152),4)</f>
        <v>1.5250999999999999</v>
      </c>
      <c r="M68" s="2">
        <f>ROUND((Demographics!M68-AVERAGE(Demographics!M$2:M$152))/_xlfn.STDEV.P(Demographics!M$2:M$152),4)</f>
        <v>0.21909999999999999</v>
      </c>
      <c r="N68" s="2">
        <f>ROUND((Demographics!N68-AVERAGE(Demographics!N$2:N$152))/_xlfn.STDEV.P(Demographics!N$2:N$152),4)</f>
        <v>-1.2281</v>
      </c>
      <c r="O68" s="2">
        <f>ROUND((Demographics!O68-AVERAGE(Demographics!O$2:O$152))/_xlfn.STDEV.P(Demographics!O$2:O$152),4)</f>
        <v>-1.1887000000000001</v>
      </c>
      <c r="P68" s="2">
        <f>ROUND((Demographics!P68-AVERAGE(Demographics!P$2:P$152))/_xlfn.STDEV.P(Demographics!P$2:P$152),4)</f>
        <v>0.86880000000000002</v>
      </c>
      <c r="Q68" s="2">
        <f>ROUND((Demographics!Q68-AVERAGE(Demographics!Q$2:Q$152))/_xlfn.STDEV.P(Demographics!Q$2:Q$152),4)</f>
        <v>-2.1225000000000001</v>
      </c>
      <c r="R68" s="2">
        <f>ROUND((Demographics!R68-AVERAGE(Demographics!R$2:R$152))/_xlfn.STDEV.P(Demographics!R$2:R$152),4)</f>
        <v>-0.13469999999999999</v>
      </c>
      <c r="S68" s="2">
        <f>ROUND((Demographics!S68-AVERAGE(Demographics!S$2:S$152))/_xlfn.STDEV.P(Demographics!S$2:S$152),4)</f>
        <v>2.4405999999999999</v>
      </c>
      <c r="T68" s="2">
        <f>ROUND((Demographics!T68-AVERAGE(Demographics!T$2:T$152))/_xlfn.STDEV.P(Demographics!T$2:T$152),4)</f>
        <v>-1.08</v>
      </c>
      <c r="U68" s="2">
        <f>ROUND((Demographics!U68-AVERAGE(Demographics!U$2:U$152))/_xlfn.STDEV.P(Demographics!U$2:U$152),4)</f>
        <v>-1.2387999999999999</v>
      </c>
      <c r="V68" s="2">
        <f>ROUND((Demographics!V68-AVERAGE(Demographics!V$2:V$152))/_xlfn.STDEV.P(Demographics!V$2:V$152),4)</f>
        <v>-0.4002</v>
      </c>
      <c r="W68" s="2">
        <f>ROUND((Demographics!W68-AVERAGE(Demographics!W$2:W$152))/_xlfn.STDEV.P(Demographics!W$2:W$152),4)</f>
        <v>-0.1414</v>
      </c>
      <c r="X68" s="2">
        <f>ROUND((Demographics!X68-AVERAGE(Demographics!X$2:X$152))/_xlfn.STDEV.P(Demographics!X$2:X$152),4)</f>
        <v>-1.9164000000000001</v>
      </c>
      <c r="Y68" s="2">
        <f>ROUND((Demographics!Y68-AVERAGE(Demographics!Y$2:Y$152))/_xlfn.STDEV.P(Demographics!Y$2:Y$152),4)</f>
        <v>1.2708999999999999</v>
      </c>
      <c r="Z68" s="2">
        <f>ROUND((Demographics!Z68-AVERAGE(Demographics!Z$2:Z$152))/_xlfn.STDEV.P(Demographics!Z$2:Z$152),4)</f>
        <v>1.0962000000000001</v>
      </c>
      <c r="AA68" s="2">
        <f>ROUND((Demographics!AA68-AVERAGE(Demographics!AA$2:AA$152))/_xlfn.STDEV.P(Demographics!AA$2:AA$152),4)</f>
        <v>1.0106999999999999</v>
      </c>
      <c r="AB68" s="2">
        <f>ROUND((Demographics!AB68-AVERAGE(Demographics!AB$2:AB$152))/_xlfn.STDEV.P(Demographics!AB$2:AB$152),4)</f>
        <v>-1.0940000000000001</v>
      </c>
      <c r="AC68" s="2">
        <f>ROUND((Demographics!AC68-AVERAGE(Demographics!AC$2:AC$152))/_xlfn.STDEV.P(Demographics!AC$2:AC$152),4)</f>
        <v>-0.77270000000000005</v>
      </c>
      <c r="AD68" s="2">
        <f>ROUND((Demographics!AD68-AVERAGE(Demographics!AD$2:AD$152))/_xlfn.STDEV.P(Demographics!AD$2:AD$152),4)</f>
        <v>0.59299999999999997</v>
      </c>
      <c r="AE68" s="2">
        <f>ROUND((Demographics!AE68-AVERAGE(Demographics!AE$2:AE$152))/_xlfn.STDEV.P(Demographics!AE$2:AE$152),4)</f>
        <v>0.31080000000000002</v>
      </c>
      <c r="AF68" s="2">
        <f>ROUND((Demographics!AF68-AVERAGE(Demographics!AF$2:AF$152))/_xlfn.STDEV.P(Demographics!AF$2:AF$152),4)</f>
        <v>-1.3463000000000001</v>
      </c>
      <c r="AG68" s="2">
        <f>ROUND((Demographics!AG68-AVERAGE(Demographics!AG$2:AG$152))/_xlfn.STDEV.P(Demographics!AG$2:AG$152),4)</f>
        <v>1.0106999999999999</v>
      </c>
      <c r="AH68" s="2">
        <f>ROUND((Demographics!AH68-AVERAGE(Demographics!AH$2:AH$152))/_xlfn.STDEV.P(Demographics!AH$2:AH$152),4)</f>
        <v>-0.73719999999999997</v>
      </c>
      <c r="AI68" s="2">
        <f>ROUND((Demographics!AI68-AVERAGE(Demographics!AI$2:AI$152))/_xlfn.STDEV.P(Demographics!AI$2:AI$152),4)</f>
        <v>-0.5544</v>
      </c>
      <c r="AJ68" s="2">
        <f>ROUND((Demographics!AJ68-AVERAGE(Demographics!AJ$2:AJ$152))/_xlfn.STDEV.P(Demographics!AJ$2:AJ$152),4)</f>
        <v>-0.2404</v>
      </c>
      <c r="AK68" s="2">
        <f>ROUND((Demographics!AK68-AVERAGE(Demographics!AK$2:AK$152))/_xlfn.STDEV.P(Demographics!AK$2:AK$152),4)</f>
        <v>-0.27460000000000001</v>
      </c>
      <c r="AL68" s="2">
        <f>ROUND((Demographics!AL68-AVERAGE(Demographics!AL$2:AL$152))/_xlfn.STDEV.P(Demographics!AL$2:AL$152),4)</f>
        <v>0.58430000000000004</v>
      </c>
      <c r="AM68" s="2">
        <f>ROUND((Demographics!AM68-AVERAGE(Demographics!AM$2:AM$152))/_xlfn.STDEV.P(Demographics!AM$2:AM$152),4)</f>
        <v>-0.70599999999999996</v>
      </c>
      <c r="AN68" s="2">
        <f>ROUND((Demographics!AN68-AVERAGE(Demographics!AN$2:AN$152))/_xlfn.STDEV.P(Demographics!AN$2:AN$152),4)</f>
        <v>0.81869999999999998</v>
      </c>
      <c r="AO68" s="2">
        <f>ROUND((Demographics!AO68-AVERAGE(Demographics!AO$2:AO$152))/_xlfn.STDEV.P(Demographics!AO$2:AO$152),4)</f>
        <v>1.4330000000000001</v>
      </c>
      <c r="AP68" s="2">
        <f>ROUND((Demographics!AP68-AVERAGE(Demographics!AP$2:AP$152))/_xlfn.STDEV.P(Demographics!AP$2:AP$152),4)</f>
        <v>-7.1300000000000002E-2</v>
      </c>
      <c r="AQ68" s="2">
        <f>ROUND((Demographics!AQ68-AVERAGE(Demographics!AQ$2:AQ$152))/_xlfn.STDEV.P(Demographics!AQ$2:AQ$152),4)</f>
        <v>0.50480000000000003</v>
      </c>
      <c r="AR68" s="2">
        <f>ROUND((Demographics!AR68-AVERAGE(Demographics!AR$2:AR$152))/_xlfn.STDEV.P(Demographics!AR$2:AR$152),4)</f>
        <v>-1.3459000000000001</v>
      </c>
    </row>
    <row r="69" spans="1:44" x14ac:dyDescent="0.55000000000000004">
      <c r="A69" s="2" t="s">
        <v>68</v>
      </c>
      <c r="B69" s="2">
        <f>ROUND((Demographics!B69-AVERAGE(Demographics!B$2:B$152))/_xlfn.STDEV.P(Demographics!B$2:B$152),4)</f>
        <v>-1.1014999999999999</v>
      </c>
      <c r="C69" s="2">
        <f>ROUND((Demographics!C69-AVERAGE(Demographics!C$2:C$152))/_xlfn.STDEV.P(Demographics!C$2:C$152),4)</f>
        <v>1.5276000000000001</v>
      </c>
      <c r="D69" s="2">
        <f>ROUND((Demographics!D69-AVERAGE(Demographics!D$2:D$152))/_xlfn.STDEV.P(Demographics!D$2:D$152),4)</f>
        <v>1.7475000000000001</v>
      </c>
      <c r="E69" s="2">
        <f>ROUND((Demographics!E69-AVERAGE(Demographics!E$2:E$152))/_xlfn.STDEV.P(Demographics!E$2:E$152),4)</f>
        <v>1.5427999999999999</v>
      </c>
      <c r="F69" s="2">
        <f>ROUND((Demographics!F69-AVERAGE(Demographics!F$2:F$152))/_xlfn.STDEV.P(Demographics!F$2:F$152),4)</f>
        <v>-0.46010000000000001</v>
      </c>
      <c r="G69" s="2">
        <f>ROUND((Demographics!G69-AVERAGE(Demographics!G$2:G$152))/_xlfn.STDEV.P(Demographics!G$2:G$152),4)</f>
        <v>-1.3952</v>
      </c>
      <c r="H69" s="2">
        <f>ROUND((Demographics!H69-AVERAGE(Demographics!H$2:H$152))/_xlfn.STDEV.P(Demographics!H$2:H$152),4)</f>
        <v>-1.3848</v>
      </c>
      <c r="I69" s="2">
        <f>ROUND((Demographics!I69-AVERAGE(Demographics!I$2:I$152))/_xlfn.STDEV.P(Demographics!I$2:I$152),4)</f>
        <v>8.9499999999999996E-2</v>
      </c>
      <c r="J69" s="2">
        <f>ROUND((Demographics!J69-AVERAGE(Demographics!J$2:J$152))/_xlfn.STDEV.P(Demographics!J$2:J$152),4)</f>
        <v>-1.0186999999999999</v>
      </c>
      <c r="K69" s="2">
        <f>ROUND((Demographics!K69-AVERAGE(Demographics!K$2:K$152))/_xlfn.STDEV.P(Demographics!K$2:K$152),4)</f>
        <v>-0.4662</v>
      </c>
      <c r="L69" s="2">
        <f>ROUND((Demographics!L69-AVERAGE(Demographics!L$2:L$152))/_xlfn.STDEV.P(Demographics!L$2:L$152),4)</f>
        <v>-1.6073</v>
      </c>
      <c r="M69" s="2">
        <f>ROUND((Demographics!M69-AVERAGE(Demographics!M$2:M$152))/_xlfn.STDEV.P(Demographics!M$2:M$152),4)</f>
        <v>-1.0039</v>
      </c>
      <c r="N69" s="2">
        <f>ROUND((Demographics!N69-AVERAGE(Demographics!N$2:N$152))/_xlfn.STDEV.P(Demographics!N$2:N$152),4)</f>
        <v>1.6384000000000001</v>
      </c>
      <c r="O69" s="2">
        <f>ROUND((Demographics!O69-AVERAGE(Demographics!O$2:O$152))/_xlfn.STDEV.P(Demographics!O$2:O$152),4)</f>
        <v>1.355</v>
      </c>
      <c r="P69" s="2">
        <f>ROUND((Demographics!P69-AVERAGE(Demographics!P$2:P$152))/_xlfn.STDEV.P(Demographics!P$2:P$152),4)</f>
        <v>-0.37830000000000003</v>
      </c>
      <c r="Q69" s="2">
        <f>ROUND((Demographics!Q69-AVERAGE(Demographics!Q$2:Q$152))/_xlfn.STDEV.P(Demographics!Q$2:Q$152),4)</f>
        <v>0.97499999999999998</v>
      </c>
      <c r="R69" s="2">
        <f>ROUND((Demographics!R69-AVERAGE(Demographics!R$2:R$152))/_xlfn.STDEV.P(Demographics!R$2:R$152),4)</f>
        <v>-1.2664</v>
      </c>
      <c r="S69" s="2">
        <f>ROUND((Demographics!S69-AVERAGE(Demographics!S$2:S$152))/_xlfn.STDEV.P(Demographics!S$2:S$152),4)</f>
        <v>-0.43030000000000002</v>
      </c>
      <c r="T69" s="2">
        <f>ROUND((Demographics!T69-AVERAGE(Demographics!T$2:T$152))/_xlfn.STDEV.P(Demographics!T$2:T$152),4)</f>
        <v>0.57179999999999997</v>
      </c>
      <c r="U69" s="2">
        <f>ROUND((Demographics!U69-AVERAGE(Demographics!U$2:U$152))/_xlfn.STDEV.P(Demographics!U$2:U$152),4)</f>
        <v>1.2154</v>
      </c>
      <c r="V69" s="2">
        <f>ROUND((Demographics!V69-AVERAGE(Demographics!V$2:V$152))/_xlfn.STDEV.P(Demographics!V$2:V$152),4)</f>
        <v>1.2038</v>
      </c>
      <c r="W69" s="2">
        <f>ROUND((Demographics!W69-AVERAGE(Demographics!W$2:W$152))/_xlfn.STDEV.P(Demographics!W$2:W$152),4)</f>
        <v>-1.0662</v>
      </c>
      <c r="X69" s="2">
        <f>ROUND((Demographics!X69-AVERAGE(Demographics!X$2:X$152))/_xlfn.STDEV.P(Demographics!X$2:X$152),4)</f>
        <v>0.36009999999999998</v>
      </c>
      <c r="Y69" s="2">
        <f>ROUND((Demographics!Y69-AVERAGE(Demographics!Y$2:Y$152))/_xlfn.STDEV.P(Demographics!Y$2:Y$152),4)</f>
        <v>-1.1533</v>
      </c>
      <c r="Z69" s="2">
        <f>ROUND((Demographics!Z69-AVERAGE(Demographics!Z$2:Z$152))/_xlfn.STDEV.P(Demographics!Z$2:Z$152),4)</f>
        <v>-1.2788999999999999</v>
      </c>
      <c r="AA69" s="2">
        <f>ROUND((Demographics!AA69-AVERAGE(Demographics!AA$2:AA$152))/_xlfn.STDEV.P(Demographics!AA$2:AA$152),4)</f>
        <v>0.66469999999999996</v>
      </c>
      <c r="AB69" s="2">
        <f>ROUND((Demographics!AB69-AVERAGE(Demographics!AB$2:AB$152))/_xlfn.STDEV.P(Demographics!AB$2:AB$152),4)</f>
        <v>1.6444000000000001</v>
      </c>
      <c r="AC69" s="2">
        <f>ROUND((Demographics!AC69-AVERAGE(Demographics!AC$2:AC$152))/_xlfn.STDEV.P(Demographics!AC$2:AC$152),4)</f>
        <v>-1.1765000000000001</v>
      </c>
      <c r="AD69" s="2">
        <f>ROUND((Demographics!AD69-AVERAGE(Demographics!AD$2:AD$152))/_xlfn.STDEV.P(Demographics!AD$2:AD$152),4)</f>
        <v>-1.1225000000000001</v>
      </c>
      <c r="AE69" s="2">
        <f>ROUND((Demographics!AE69-AVERAGE(Demographics!AE$2:AE$152))/_xlfn.STDEV.P(Demographics!AE$2:AE$152),4)</f>
        <v>-1.3724000000000001</v>
      </c>
      <c r="AF69" s="2">
        <f>ROUND((Demographics!AF69-AVERAGE(Demographics!AF$2:AF$152))/_xlfn.STDEV.P(Demographics!AF$2:AF$152),4)</f>
        <v>0.3523</v>
      </c>
      <c r="AG69" s="2">
        <f>ROUND((Demographics!AG69-AVERAGE(Demographics!AG$2:AG$152))/_xlfn.STDEV.P(Demographics!AG$2:AG$152),4)</f>
        <v>-0.81330000000000002</v>
      </c>
      <c r="AH69" s="2">
        <f>ROUND((Demographics!AH69-AVERAGE(Demographics!AH$2:AH$152))/_xlfn.STDEV.P(Demographics!AH$2:AH$152),4)</f>
        <v>-4.2500000000000003E-2</v>
      </c>
      <c r="AI69" s="2">
        <f>ROUND((Demographics!AI69-AVERAGE(Demographics!AI$2:AI$152))/_xlfn.STDEV.P(Demographics!AI$2:AI$152),4)</f>
        <v>-0.26650000000000001</v>
      </c>
      <c r="AJ69" s="2">
        <f>ROUND((Demographics!AJ69-AVERAGE(Demographics!AJ$2:AJ$152))/_xlfn.STDEV.P(Demographics!AJ$2:AJ$152),4)</f>
        <v>-0.1779</v>
      </c>
      <c r="AK69" s="2">
        <f>ROUND((Demographics!AK69-AVERAGE(Demographics!AK$2:AK$152))/_xlfn.STDEV.P(Demographics!AK$2:AK$152),4)</f>
        <v>0.34150000000000003</v>
      </c>
      <c r="AL69" s="2">
        <f>ROUND((Demographics!AL69-AVERAGE(Demographics!AL$2:AL$152))/_xlfn.STDEV.P(Demographics!AL$2:AL$152),4)</f>
        <v>0.66159999999999997</v>
      </c>
      <c r="AM69" s="2">
        <f>ROUND((Demographics!AM69-AVERAGE(Demographics!AM$2:AM$152))/_xlfn.STDEV.P(Demographics!AM$2:AM$152),4)</f>
        <v>-0.67100000000000004</v>
      </c>
      <c r="AN69" s="2">
        <f>ROUND((Demographics!AN69-AVERAGE(Demographics!AN$2:AN$152))/_xlfn.STDEV.P(Demographics!AN$2:AN$152),4)</f>
        <v>-1.4629000000000001</v>
      </c>
      <c r="AO69" s="2">
        <f>ROUND((Demographics!AO69-AVERAGE(Demographics!AO$2:AO$152))/_xlfn.STDEV.P(Demographics!AO$2:AO$152),4)</f>
        <v>0.28079999999999999</v>
      </c>
      <c r="AP69" s="2">
        <f>ROUND((Demographics!AP69-AVERAGE(Demographics!AP$2:AP$152))/_xlfn.STDEV.P(Demographics!AP$2:AP$152),4)</f>
        <v>1.7439</v>
      </c>
      <c r="AQ69" s="2">
        <f>ROUND((Demographics!AQ69-AVERAGE(Demographics!AQ$2:AQ$152))/_xlfn.STDEV.P(Demographics!AQ$2:AQ$152),4)</f>
        <v>-0.62709999999999999</v>
      </c>
      <c r="AR69" s="2">
        <f>ROUND((Demographics!AR69-AVERAGE(Demographics!AR$2:AR$152))/_xlfn.STDEV.P(Demographics!AR$2:AR$152),4)</f>
        <v>1.1619999999999999</v>
      </c>
    </row>
    <row r="70" spans="1:44" x14ac:dyDescent="0.55000000000000004">
      <c r="A70" s="2" t="s">
        <v>69</v>
      </c>
      <c r="B70" s="2">
        <f>ROUND((Demographics!B70-AVERAGE(Demographics!B$2:B$152))/_xlfn.STDEV.P(Demographics!B$2:B$152),4)</f>
        <v>0.78359999999999996</v>
      </c>
      <c r="C70" s="2">
        <f>ROUND((Demographics!C70-AVERAGE(Demographics!C$2:C$152))/_xlfn.STDEV.P(Demographics!C$2:C$152),4)</f>
        <v>-7.6899999999999996E-2</v>
      </c>
      <c r="D70" s="2">
        <f>ROUND((Demographics!D70-AVERAGE(Demographics!D$2:D$152))/_xlfn.STDEV.P(Demographics!D$2:D$152),4)</f>
        <v>-0.37669999999999998</v>
      </c>
      <c r="E70" s="2">
        <f>ROUND((Demographics!E70-AVERAGE(Demographics!E$2:E$152))/_xlfn.STDEV.P(Demographics!E$2:E$152),4)</f>
        <v>-0.87439999999999996</v>
      </c>
      <c r="F70" s="2">
        <f>ROUND((Demographics!F70-AVERAGE(Demographics!F$2:F$152))/_xlfn.STDEV.P(Demographics!F$2:F$152),4)</f>
        <v>-0.73280000000000001</v>
      </c>
      <c r="G70" s="2">
        <f>ROUND((Demographics!G70-AVERAGE(Demographics!G$2:G$152))/_xlfn.STDEV.P(Demographics!G$2:G$152),4)</f>
        <v>1.2200000000000001E-2</v>
      </c>
      <c r="H70" s="2">
        <f>ROUND((Demographics!H70-AVERAGE(Demographics!H$2:H$152))/_xlfn.STDEV.P(Demographics!H$2:H$152),4)</f>
        <v>0.30709999999999998</v>
      </c>
      <c r="I70" s="2">
        <f>ROUND((Demographics!I70-AVERAGE(Demographics!I$2:I$152))/_xlfn.STDEV.P(Demographics!I$2:I$152),4)</f>
        <v>0.79979999999999996</v>
      </c>
      <c r="J70" s="2">
        <f>ROUND((Demographics!J70-AVERAGE(Demographics!J$2:J$152))/_xlfn.STDEV.P(Demographics!J$2:J$152),4)</f>
        <v>0.17549999999999999</v>
      </c>
      <c r="K70" s="2">
        <f>ROUND((Demographics!K70-AVERAGE(Demographics!K$2:K$152))/_xlfn.STDEV.P(Demographics!K$2:K$152),4)</f>
        <v>-0.5091</v>
      </c>
      <c r="L70" s="2">
        <f>ROUND((Demographics!L70-AVERAGE(Demographics!L$2:L$152))/_xlfn.STDEV.P(Demographics!L$2:L$152),4)</f>
        <v>0.43049999999999999</v>
      </c>
      <c r="M70" s="2">
        <f>ROUND((Demographics!M70-AVERAGE(Demographics!M$2:M$152))/_xlfn.STDEV.P(Demographics!M$2:M$152),4)</f>
        <v>0.4148</v>
      </c>
      <c r="N70" s="2">
        <f>ROUND((Demographics!N70-AVERAGE(Demographics!N$2:N$152))/_xlfn.STDEV.P(Demographics!N$2:N$152),4)</f>
        <v>-0.45250000000000001</v>
      </c>
      <c r="O70" s="2">
        <f>ROUND((Demographics!O70-AVERAGE(Demographics!O$2:O$152))/_xlfn.STDEV.P(Demographics!O$2:O$152),4)</f>
        <v>-0.46129999999999999</v>
      </c>
      <c r="P70" s="2">
        <f>ROUND((Demographics!P70-AVERAGE(Demographics!P$2:P$152))/_xlfn.STDEV.P(Demographics!P$2:P$152),4)</f>
        <v>0.30020000000000002</v>
      </c>
      <c r="Q70" s="2">
        <f>ROUND((Demographics!Q70-AVERAGE(Demographics!Q$2:Q$152))/_xlfn.STDEV.P(Demographics!Q$2:Q$152),4)</f>
        <v>-0.36899999999999999</v>
      </c>
      <c r="R70" s="2">
        <f>ROUND((Demographics!R70-AVERAGE(Demographics!R$2:R$152))/_xlfn.STDEV.P(Demographics!R$2:R$152),4)</f>
        <v>-0.19020000000000001</v>
      </c>
      <c r="S70" s="2">
        <f>ROUND((Demographics!S70-AVERAGE(Demographics!S$2:S$152))/_xlfn.STDEV.P(Demographics!S$2:S$152),4)</f>
        <v>0.40300000000000002</v>
      </c>
      <c r="T70" s="2">
        <f>ROUND((Demographics!T70-AVERAGE(Demographics!T$2:T$152))/_xlfn.STDEV.P(Demographics!T$2:T$152),4)</f>
        <v>-0.35299999999999998</v>
      </c>
      <c r="U70" s="2">
        <f>ROUND((Demographics!U70-AVERAGE(Demographics!U$2:U$152))/_xlfn.STDEV.P(Demographics!U$2:U$152),4)</f>
        <v>-0.67100000000000004</v>
      </c>
      <c r="V70" s="2">
        <f>ROUND((Demographics!V70-AVERAGE(Demographics!V$2:V$152))/_xlfn.STDEV.P(Demographics!V$2:V$152),4)</f>
        <v>1.3936999999999999</v>
      </c>
      <c r="W70" s="2">
        <f>ROUND((Demographics!W70-AVERAGE(Demographics!W$2:W$152))/_xlfn.STDEV.P(Demographics!W$2:W$152),4)</f>
        <v>8.0100000000000005E-2</v>
      </c>
      <c r="X70" s="2">
        <f>ROUND((Demographics!X70-AVERAGE(Demographics!X$2:X$152))/_xlfn.STDEV.P(Demographics!X$2:X$152),4)</f>
        <v>7.6999999999999999E-2</v>
      </c>
      <c r="Y70" s="2">
        <f>ROUND((Demographics!Y70-AVERAGE(Demographics!Y$2:Y$152))/_xlfn.STDEV.P(Demographics!Y$2:Y$152),4)</f>
        <v>0.67530000000000001</v>
      </c>
      <c r="Z70" s="2">
        <f>ROUND((Demographics!Z70-AVERAGE(Demographics!Z$2:Z$152))/_xlfn.STDEV.P(Demographics!Z$2:Z$152),4)</f>
        <v>7.4999999999999997E-3</v>
      </c>
      <c r="AA70" s="2">
        <f>ROUND((Demographics!AA70-AVERAGE(Demographics!AA$2:AA$152))/_xlfn.STDEV.P(Demographics!AA$2:AA$152),4)</f>
        <v>-0.47989999999999999</v>
      </c>
      <c r="AB70" s="2">
        <f>ROUND((Demographics!AB70-AVERAGE(Demographics!AB$2:AB$152))/_xlfn.STDEV.P(Demographics!AB$2:AB$152),4)</f>
        <v>-0.29289999999999999</v>
      </c>
      <c r="AC70" s="2">
        <f>ROUND((Demographics!AC70-AVERAGE(Demographics!AC$2:AC$152))/_xlfn.STDEV.P(Demographics!AC$2:AC$152),4)</f>
        <v>-3.7100000000000001E-2</v>
      </c>
      <c r="AD70" s="2">
        <f>ROUND((Demographics!AD70-AVERAGE(Demographics!AD$2:AD$152))/_xlfn.STDEV.P(Demographics!AD$2:AD$152),4)</f>
        <v>0.24479999999999999</v>
      </c>
      <c r="AE70" s="2">
        <f>ROUND((Demographics!AE70-AVERAGE(Demographics!AE$2:AE$152))/_xlfn.STDEV.P(Demographics!AE$2:AE$152),4)</f>
        <v>0.48299999999999998</v>
      </c>
      <c r="AF70" s="2">
        <f>ROUND((Demographics!AF70-AVERAGE(Demographics!AF$2:AF$152))/_xlfn.STDEV.P(Demographics!AF$2:AF$152),4)</f>
        <v>0.19500000000000001</v>
      </c>
      <c r="AG70" s="2">
        <f>ROUND((Demographics!AG70-AVERAGE(Demographics!AG$2:AG$152))/_xlfn.STDEV.P(Demographics!AG$2:AG$152),4)</f>
        <v>1.9844999999999999</v>
      </c>
      <c r="AH70" s="2">
        <f>ROUND((Demographics!AH70-AVERAGE(Demographics!AH$2:AH$152))/_xlfn.STDEV.P(Demographics!AH$2:AH$152),4)</f>
        <v>-0.6139</v>
      </c>
      <c r="AI70" s="2">
        <f>ROUND((Demographics!AI70-AVERAGE(Demographics!AI$2:AI$152))/_xlfn.STDEV.P(Demographics!AI$2:AI$152),4)</f>
        <v>-0.3372</v>
      </c>
      <c r="AJ70" s="2">
        <f>ROUND((Demographics!AJ70-AVERAGE(Demographics!AJ$2:AJ$152))/_xlfn.STDEV.P(Demographics!AJ$2:AJ$152),4)</f>
        <v>-0.22650000000000001</v>
      </c>
      <c r="AK70" s="2">
        <f>ROUND((Demographics!AK70-AVERAGE(Demographics!AK$2:AK$152))/_xlfn.STDEV.P(Demographics!AK$2:AK$152),4)</f>
        <v>-0.68189999999999995</v>
      </c>
      <c r="AL70" s="2">
        <f>ROUND((Demographics!AL70-AVERAGE(Demographics!AL$2:AL$152))/_xlfn.STDEV.P(Demographics!AL$2:AL$152),4)</f>
        <v>-1.3832</v>
      </c>
      <c r="AM70" s="2">
        <f>ROUND((Demographics!AM70-AVERAGE(Demographics!AM$2:AM$152))/_xlfn.STDEV.P(Demographics!AM$2:AM$152),4)</f>
        <v>-0.24560000000000001</v>
      </c>
      <c r="AN70" s="2">
        <f>ROUND((Demographics!AN70-AVERAGE(Demographics!AN$2:AN$152))/_xlfn.STDEV.P(Demographics!AN$2:AN$152),4)</f>
        <v>4.41E-2</v>
      </c>
      <c r="AO70" s="2">
        <f>ROUND((Demographics!AO70-AVERAGE(Demographics!AO$2:AO$152))/_xlfn.STDEV.P(Demographics!AO$2:AO$152),4)</f>
        <v>-0.50949999999999995</v>
      </c>
      <c r="AP70" s="2">
        <f>ROUND((Demographics!AP70-AVERAGE(Demographics!AP$2:AP$152))/_xlfn.STDEV.P(Demographics!AP$2:AP$152),4)</f>
        <v>0.16980000000000001</v>
      </c>
      <c r="AQ70" s="2">
        <f>ROUND((Demographics!AQ70-AVERAGE(Demographics!AQ$2:AQ$152))/_xlfn.STDEV.P(Demographics!AQ$2:AQ$152),4)</f>
        <v>-0.13639999999999999</v>
      </c>
      <c r="AR70" s="2">
        <f>ROUND((Demographics!AR70-AVERAGE(Demographics!AR$2:AR$152))/_xlfn.STDEV.P(Demographics!AR$2:AR$152),4)</f>
        <v>-0.4536</v>
      </c>
    </row>
    <row r="71" spans="1:44" x14ac:dyDescent="0.55000000000000004">
      <c r="A71" s="2" t="s">
        <v>70</v>
      </c>
      <c r="B71" s="2">
        <f>ROUND((Demographics!B71-AVERAGE(Demographics!B$2:B$152))/_xlfn.STDEV.P(Demographics!B$2:B$152),4)</f>
        <v>0.78359999999999996</v>
      </c>
      <c r="C71" s="2">
        <f>ROUND((Demographics!C71-AVERAGE(Demographics!C$2:C$152))/_xlfn.STDEV.P(Demographics!C$2:C$152),4)</f>
        <v>-0.17929999999999999</v>
      </c>
      <c r="D71" s="2">
        <f>ROUND((Demographics!D71-AVERAGE(Demographics!D$2:D$152))/_xlfn.STDEV.P(Demographics!D$2:D$152),4)</f>
        <v>-1.4999999999999999E-2</v>
      </c>
      <c r="E71" s="2">
        <f>ROUND((Demographics!E71-AVERAGE(Demographics!E$2:E$152))/_xlfn.STDEV.P(Demographics!E$2:E$152),4)</f>
        <v>0.40600000000000003</v>
      </c>
      <c r="F71" s="2">
        <f>ROUND((Demographics!F71-AVERAGE(Demographics!F$2:F$152))/_xlfn.STDEV.P(Demographics!F$2:F$152),4)</f>
        <v>0.88219999999999998</v>
      </c>
      <c r="G71" s="2">
        <f>ROUND((Demographics!G71-AVERAGE(Demographics!G$2:G$152))/_xlfn.STDEV.P(Demographics!G$2:G$152),4)</f>
        <v>-0.4839</v>
      </c>
      <c r="H71" s="2">
        <f>ROUND((Demographics!H71-AVERAGE(Demographics!H$2:H$152))/_xlfn.STDEV.P(Demographics!H$2:H$152),4)</f>
        <v>-0.62229999999999996</v>
      </c>
      <c r="I71" s="2">
        <f>ROUND((Demographics!I71-AVERAGE(Demographics!I$2:I$152))/_xlfn.STDEV.P(Demographics!I$2:I$152),4)</f>
        <v>0.34960000000000002</v>
      </c>
      <c r="J71" s="2">
        <f>ROUND((Demographics!J71-AVERAGE(Demographics!J$2:J$152))/_xlfn.STDEV.P(Demographics!J$2:J$152),4)</f>
        <v>-0.28220000000000001</v>
      </c>
      <c r="K71" s="2">
        <f>ROUND((Demographics!K71-AVERAGE(Demographics!K$2:K$152))/_xlfn.STDEV.P(Demographics!K$2:K$152),4)</f>
        <v>0.439</v>
      </c>
      <c r="L71" s="2">
        <f>ROUND((Demographics!L71-AVERAGE(Demographics!L$2:L$152))/_xlfn.STDEV.P(Demographics!L$2:L$152),4)</f>
        <v>-2.0400000000000001E-2</v>
      </c>
      <c r="M71" s="2">
        <f>ROUND((Demographics!M71-AVERAGE(Demographics!M$2:M$152))/_xlfn.STDEV.P(Demographics!M$2:M$152),4)</f>
        <v>0.85109999999999997</v>
      </c>
      <c r="N71" s="2">
        <f>ROUND((Demographics!N71-AVERAGE(Demographics!N$2:N$152))/_xlfn.STDEV.P(Demographics!N$2:N$152),4)</f>
        <v>-0.44500000000000001</v>
      </c>
      <c r="O71" s="2">
        <f>ROUND((Demographics!O71-AVERAGE(Demographics!O$2:O$152))/_xlfn.STDEV.P(Demographics!O$2:O$152),4)</f>
        <v>-0.5383</v>
      </c>
      <c r="P71" s="2">
        <f>ROUND((Demographics!P71-AVERAGE(Demographics!P$2:P$152))/_xlfn.STDEV.P(Demographics!P$2:P$152),4)</f>
        <v>-1.5100000000000001E-2</v>
      </c>
      <c r="Q71" s="2">
        <f>ROUND((Demographics!Q71-AVERAGE(Demographics!Q$2:Q$152))/_xlfn.STDEV.P(Demographics!Q$2:Q$152),4)</f>
        <v>0.89190000000000003</v>
      </c>
      <c r="R71" s="2">
        <f>ROUND((Demographics!R71-AVERAGE(Demographics!R$2:R$152))/_xlfn.STDEV.P(Demographics!R$2:R$152),4)</f>
        <v>0.86509999999999998</v>
      </c>
      <c r="S71" s="2">
        <f>ROUND((Demographics!S71-AVERAGE(Demographics!S$2:S$152))/_xlfn.STDEV.P(Demographics!S$2:S$152),4)</f>
        <v>0.45700000000000002</v>
      </c>
      <c r="T71" s="2">
        <f>ROUND((Demographics!T71-AVERAGE(Demographics!T$2:T$152))/_xlfn.STDEV.P(Demographics!T$2:T$152),4)</f>
        <v>-0.59689999999999999</v>
      </c>
      <c r="U71" s="2">
        <f>ROUND((Demographics!U71-AVERAGE(Demographics!U$2:U$152))/_xlfn.STDEV.P(Demographics!U$2:U$152),4)</f>
        <v>-0.45800000000000002</v>
      </c>
      <c r="V71" s="2">
        <f>ROUND((Demographics!V71-AVERAGE(Demographics!V$2:V$152))/_xlfn.STDEV.P(Demographics!V$2:V$152),4)</f>
        <v>-0.79010000000000002</v>
      </c>
      <c r="W71" s="2">
        <f>ROUND((Demographics!W71-AVERAGE(Demographics!W$2:W$152))/_xlfn.STDEV.P(Demographics!W$2:W$152),4)</f>
        <v>0.29370000000000002</v>
      </c>
      <c r="X71" s="2">
        <f>ROUND((Demographics!X71-AVERAGE(Demographics!X$2:X$152))/_xlfn.STDEV.P(Demographics!X$2:X$152),4)</f>
        <v>0.64890000000000003</v>
      </c>
      <c r="Y71" s="2">
        <f>ROUND((Demographics!Y71-AVERAGE(Demographics!Y$2:Y$152))/_xlfn.STDEV.P(Demographics!Y$2:Y$152),4)</f>
        <v>-0.23749999999999999</v>
      </c>
      <c r="Z71" s="2">
        <f>ROUND((Demographics!Z71-AVERAGE(Demographics!Z$2:Z$152))/_xlfn.STDEV.P(Demographics!Z$2:Z$152),4)</f>
        <v>0.6653</v>
      </c>
      <c r="AA71" s="2">
        <f>ROUND((Demographics!AA71-AVERAGE(Demographics!AA$2:AA$152))/_xlfn.STDEV.P(Demographics!AA$2:AA$152),4)</f>
        <v>-0.42670000000000002</v>
      </c>
      <c r="AB71" s="2">
        <f>ROUND((Demographics!AB71-AVERAGE(Demographics!AB$2:AB$152))/_xlfn.STDEV.P(Demographics!AB$2:AB$152),4)</f>
        <v>-0.54579999999999995</v>
      </c>
      <c r="AC71" s="2">
        <f>ROUND((Demographics!AC71-AVERAGE(Demographics!AC$2:AC$152))/_xlfn.STDEV.P(Demographics!AC$2:AC$152),4)</f>
        <v>-0.1986</v>
      </c>
      <c r="AD71" s="2">
        <f>ROUND((Demographics!AD71-AVERAGE(Demographics!AD$2:AD$152))/_xlfn.STDEV.P(Demographics!AD$2:AD$152),4)</f>
        <v>0.27060000000000001</v>
      </c>
      <c r="AE71" s="2">
        <f>ROUND((Demographics!AE71-AVERAGE(Demographics!AE$2:AE$152))/_xlfn.STDEV.P(Demographics!AE$2:AE$152),4)</f>
        <v>1.0775999999999999</v>
      </c>
      <c r="AF71" s="2">
        <f>ROUND((Demographics!AF71-AVERAGE(Demographics!AF$2:AF$152))/_xlfn.STDEV.P(Demographics!AF$2:AF$152),4)</f>
        <v>-0.39140000000000003</v>
      </c>
      <c r="AG71" s="2">
        <f>ROUND((Demographics!AG71-AVERAGE(Demographics!AG$2:AG$152))/_xlfn.STDEV.P(Demographics!AG$2:AG$152),4)</f>
        <v>-4.7E-2</v>
      </c>
      <c r="AH71" s="2">
        <f>ROUND((Demographics!AH71-AVERAGE(Demographics!AH$2:AH$152))/_xlfn.STDEV.P(Demographics!AH$2:AH$152),4)</f>
        <v>-0.33029999999999998</v>
      </c>
      <c r="AI71" s="2">
        <f>ROUND((Demographics!AI71-AVERAGE(Demographics!AI$2:AI$152))/_xlfn.STDEV.P(Demographics!AI$2:AI$152),4)</f>
        <v>-0.23960000000000001</v>
      </c>
      <c r="AJ71" s="2">
        <f>ROUND((Demographics!AJ71-AVERAGE(Demographics!AJ$2:AJ$152))/_xlfn.STDEV.P(Demographics!AJ$2:AJ$152),4)</f>
        <v>-0.20569999999999999</v>
      </c>
      <c r="AK71" s="2">
        <f>ROUND((Demographics!AK71-AVERAGE(Demographics!AK$2:AK$152))/_xlfn.STDEV.P(Demographics!AK$2:AK$152),4)</f>
        <v>0.45639999999999997</v>
      </c>
      <c r="AL71" s="2">
        <f>ROUND((Demographics!AL71-AVERAGE(Demographics!AL$2:AL$152))/_xlfn.STDEV.P(Demographics!AL$2:AL$152),4)</f>
        <v>0.40689999999999998</v>
      </c>
      <c r="AM71" s="2">
        <f>ROUND((Demographics!AM71-AVERAGE(Demographics!AM$2:AM$152))/_xlfn.STDEV.P(Demographics!AM$2:AM$152),4)</f>
        <v>2.2515999999999998</v>
      </c>
      <c r="AN71" s="2">
        <f>ROUND((Demographics!AN71-AVERAGE(Demographics!AN$2:AN$152))/_xlfn.STDEV.P(Demographics!AN$2:AN$152),4)</f>
        <v>-0.64939999999999998</v>
      </c>
      <c r="AO71" s="2">
        <f>ROUND((Demographics!AO71-AVERAGE(Demographics!AO$2:AO$152))/_xlfn.STDEV.P(Demographics!AO$2:AO$152),4)</f>
        <v>-0.52059999999999995</v>
      </c>
      <c r="AP71" s="2">
        <f>ROUND((Demographics!AP71-AVERAGE(Demographics!AP$2:AP$152))/_xlfn.STDEV.P(Demographics!AP$2:AP$152),4)</f>
        <v>-1.3491</v>
      </c>
      <c r="AQ71" s="2">
        <f>ROUND((Demographics!AQ71-AVERAGE(Demographics!AQ$2:AQ$152))/_xlfn.STDEV.P(Demographics!AQ$2:AQ$152),4)</f>
        <v>0.26500000000000001</v>
      </c>
      <c r="AR71" s="2">
        <f>ROUND((Demographics!AR71-AVERAGE(Demographics!AR$2:AR$152))/_xlfn.STDEV.P(Demographics!AR$2:AR$152),4)</f>
        <v>0.41189999999999999</v>
      </c>
    </row>
    <row r="72" spans="1:44" x14ac:dyDescent="0.55000000000000004">
      <c r="A72" s="2" t="s">
        <v>71</v>
      </c>
      <c r="B72" s="2">
        <f>ROUND((Demographics!B72-AVERAGE(Demographics!B$2:B$152))/_xlfn.STDEV.P(Demographics!B$2:B$152),4)</f>
        <v>1.1606000000000001</v>
      </c>
      <c r="C72" s="2">
        <f>ROUND((Demographics!C72-AVERAGE(Demographics!C$2:C$152))/_xlfn.STDEV.P(Demographics!C$2:C$152),4)</f>
        <v>-9.9599999999999994E-2</v>
      </c>
      <c r="D72" s="2">
        <f>ROUND((Demographics!D72-AVERAGE(Demographics!D$2:D$152))/_xlfn.STDEV.P(Demographics!D$2:D$152),4)</f>
        <v>-7.5700000000000003E-2</v>
      </c>
      <c r="E72" s="2">
        <f>ROUND((Demographics!E72-AVERAGE(Demographics!E$2:E$152))/_xlfn.STDEV.P(Demographics!E$2:E$152),4)</f>
        <v>0.44979999999999998</v>
      </c>
      <c r="F72" s="2">
        <f>ROUND((Demographics!F72-AVERAGE(Demographics!F$2:F$152))/_xlfn.STDEV.P(Demographics!F$2:F$152),4)</f>
        <v>8.5199999999999998E-2</v>
      </c>
      <c r="G72" s="2">
        <f>ROUND((Demographics!G72-AVERAGE(Demographics!G$2:G$152))/_xlfn.STDEV.P(Demographics!G$2:G$152),4)</f>
        <v>-0.16569999999999999</v>
      </c>
      <c r="H72" s="2">
        <f>ROUND((Demographics!H72-AVERAGE(Demographics!H$2:H$152))/_xlfn.STDEV.P(Demographics!H$2:H$152),4)</f>
        <v>-0.86060000000000003</v>
      </c>
      <c r="I72" s="2">
        <f>ROUND((Demographics!I72-AVERAGE(Demographics!I$2:I$152))/_xlfn.STDEV.P(Demographics!I$2:I$152),4)</f>
        <v>0.31490000000000001</v>
      </c>
      <c r="J72" s="2">
        <f>ROUND((Demographics!J72-AVERAGE(Demographics!J$2:J$152))/_xlfn.STDEV.P(Demographics!J$2:J$152),4)</f>
        <v>1.0228999999999999</v>
      </c>
      <c r="K72" s="2">
        <f>ROUND((Demographics!K72-AVERAGE(Demographics!K$2:K$152))/_xlfn.STDEV.P(Demographics!K$2:K$152),4)</f>
        <v>0.63039999999999996</v>
      </c>
      <c r="L72" s="2">
        <f>ROUND((Demographics!L72-AVERAGE(Demographics!L$2:L$152))/_xlfn.STDEV.P(Demographics!L$2:L$152),4)</f>
        <v>0.73480000000000001</v>
      </c>
      <c r="M72" s="2">
        <f>ROUND((Demographics!M72-AVERAGE(Demographics!M$2:M$152))/_xlfn.STDEV.P(Demographics!M$2:M$152),4)</f>
        <v>0.90510000000000002</v>
      </c>
      <c r="N72" s="2">
        <f>ROUND((Demographics!N72-AVERAGE(Demographics!N$2:N$152))/_xlfn.STDEV.P(Demographics!N$2:N$152),4)</f>
        <v>-0.83960000000000001</v>
      </c>
      <c r="O72" s="2">
        <f>ROUND((Demographics!O72-AVERAGE(Demographics!O$2:O$152))/_xlfn.STDEV.P(Demographics!O$2:O$152),4)</f>
        <v>-0.72140000000000004</v>
      </c>
      <c r="P72" s="2">
        <f>ROUND((Demographics!P72-AVERAGE(Demographics!P$2:P$152))/_xlfn.STDEV.P(Demographics!P$2:P$152),4)</f>
        <v>-0.38300000000000001</v>
      </c>
      <c r="Q72" s="2">
        <f>ROUND((Demographics!Q72-AVERAGE(Demographics!Q$2:Q$152))/_xlfn.STDEV.P(Demographics!Q$2:Q$152),4)</f>
        <v>0.45800000000000002</v>
      </c>
      <c r="R72" s="2">
        <f>ROUND((Demographics!R72-AVERAGE(Demographics!R$2:R$152))/_xlfn.STDEV.P(Demographics!R$2:R$152),4)</f>
        <v>2.3717999999999999</v>
      </c>
      <c r="S72" s="2">
        <f>ROUND((Demographics!S72-AVERAGE(Demographics!S$2:S$152))/_xlfn.STDEV.P(Demographics!S$2:S$152),4)</f>
        <v>-0.4919</v>
      </c>
      <c r="T72" s="2">
        <f>ROUND((Demographics!T72-AVERAGE(Demographics!T$2:T$152))/_xlfn.STDEV.P(Demographics!T$2:T$152),4)</f>
        <v>-0.1966</v>
      </c>
      <c r="U72" s="2">
        <f>ROUND((Demographics!U72-AVERAGE(Demographics!U$2:U$152))/_xlfn.STDEV.P(Demographics!U$2:U$152),4)</f>
        <v>-0.58709999999999996</v>
      </c>
      <c r="V72" s="2">
        <f>ROUND((Demographics!V72-AVERAGE(Demographics!V$2:V$152))/_xlfn.STDEV.P(Demographics!V$2:V$152),4)</f>
        <v>-1.1054999999999999</v>
      </c>
      <c r="W72" s="2">
        <f>ROUND((Demographics!W72-AVERAGE(Demographics!W$2:W$152))/_xlfn.STDEV.P(Demographics!W$2:W$152),4)</f>
        <v>0.97109999999999996</v>
      </c>
      <c r="X72" s="2">
        <f>ROUND((Demographics!X72-AVERAGE(Demographics!X$2:X$152))/_xlfn.STDEV.P(Demographics!X$2:X$152),4)</f>
        <v>1.2039</v>
      </c>
      <c r="Y72" s="2">
        <f>ROUND((Demographics!Y72-AVERAGE(Demographics!Y$2:Y$152))/_xlfn.STDEV.P(Demographics!Y$2:Y$152),4)</f>
        <v>-4.2900000000000001E-2</v>
      </c>
      <c r="Z72" s="2">
        <f>ROUND((Demographics!Z72-AVERAGE(Demographics!Z$2:Z$152))/_xlfn.STDEV.P(Demographics!Z$2:Z$152),4)</f>
        <v>1.2646999999999999</v>
      </c>
      <c r="AA72" s="2">
        <f>ROUND((Demographics!AA72-AVERAGE(Demographics!AA$2:AA$152))/_xlfn.STDEV.P(Demographics!AA$2:AA$152),4)</f>
        <v>-0.86250000000000004</v>
      </c>
      <c r="AB72" s="2">
        <f>ROUND((Demographics!AB72-AVERAGE(Demographics!AB$2:AB$152))/_xlfn.STDEV.P(Demographics!AB$2:AB$152),4)</f>
        <v>-0.97330000000000005</v>
      </c>
      <c r="AC72" s="2">
        <f>ROUND((Demographics!AC72-AVERAGE(Demographics!AC$2:AC$152))/_xlfn.STDEV.P(Demographics!AC$2:AC$152),4)</f>
        <v>0.86009999999999998</v>
      </c>
      <c r="AD72" s="2">
        <f>ROUND((Demographics!AD72-AVERAGE(Demographics!AD$2:AD$152))/_xlfn.STDEV.P(Demographics!AD$2:AD$152),4)</f>
        <v>0.63170000000000004</v>
      </c>
      <c r="AE72" s="2">
        <f>ROUND((Demographics!AE72-AVERAGE(Demographics!AE$2:AE$152))/_xlfn.STDEV.P(Demographics!AE$2:AE$152),4)</f>
        <v>0.77869999999999995</v>
      </c>
      <c r="AF72" s="2">
        <f>ROUND((Demographics!AF72-AVERAGE(Demographics!AF$2:AF$152))/_xlfn.STDEV.P(Demographics!AF$2:AF$152),4)</f>
        <v>1.7386999999999999</v>
      </c>
      <c r="AG72" s="2">
        <f>ROUND((Demographics!AG72-AVERAGE(Demographics!AG$2:AG$152))/_xlfn.STDEV.P(Demographics!AG$2:AG$152),4)</f>
        <v>-0.59719999999999995</v>
      </c>
      <c r="AH72" s="2">
        <f>ROUND((Demographics!AH72-AVERAGE(Demographics!AH$2:AH$152))/_xlfn.STDEV.P(Demographics!AH$2:AH$152),4)</f>
        <v>-0.49469999999999997</v>
      </c>
      <c r="AI72" s="2">
        <f>ROUND((Demographics!AI72-AVERAGE(Demographics!AI$2:AI$152))/_xlfn.STDEV.P(Demographics!AI$2:AI$152),4)</f>
        <v>-0.26400000000000001</v>
      </c>
      <c r="AJ72" s="2">
        <f>ROUND((Demographics!AJ72-AVERAGE(Demographics!AJ$2:AJ$152))/_xlfn.STDEV.P(Demographics!AJ$2:AJ$152),4)</f>
        <v>-0.2334</v>
      </c>
      <c r="AK72" s="2">
        <f>ROUND((Demographics!AK72-AVERAGE(Demographics!AK$2:AK$152))/_xlfn.STDEV.P(Demographics!AK$2:AK$152),4)</f>
        <v>-0.46260000000000001</v>
      </c>
      <c r="AL72" s="2">
        <f>ROUND((Demographics!AL72-AVERAGE(Demographics!AL$2:AL$152))/_xlfn.STDEV.P(Demographics!AL$2:AL$152),4)</f>
        <v>5.9200000000000003E-2</v>
      </c>
      <c r="AM72" s="2">
        <f>ROUND((Demographics!AM72-AVERAGE(Demographics!AM$2:AM$152))/_xlfn.STDEV.P(Demographics!AM$2:AM$152),4)</f>
        <v>1.6633</v>
      </c>
      <c r="AN72" s="2">
        <f>ROUND((Demographics!AN72-AVERAGE(Demographics!AN$2:AN$152))/_xlfn.STDEV.P(Demographics!AN$2:AN$152),4)</f>
        <v>-0.62139999999999995</v>
      </c>
      <c r="AO72" s="2">
        <f>ROUND((Demographics!AO72-AVERAGE(Demographics!AO$2:AO$152))/_xlfn.STDEV.P(Demographics!AO$2:AO$152),4)</f>
        <v>-0.80130000000000001</v>
      </c>
      <c r="AP72" s="2">
        <f>ROUND((Demographics!AP72-AVERAGE(Demographics!AP$2:AP$152))/_xlfn.STDEV.P(Demographics!AP$2:AP$152),4)</f>
        <v>-0.91749999999999998</v>
      </c>
      <c r="AQ72" s="2">
        <f>ROUND((Demographics!AQ72-AVERAGE(Demographics!AQ$2:AQ$152))/_xlfn.STDEV.P(Demographics!AQ$2:AQ$152),4)</f>
        <v>0.1368</v>
      </c>
      <c r="AR72" s="2">
        <f>ROUND((Demographics!AR72-AVERAGE(Demographics!AR$2:AR$152))/_xlfn.STDEV.P(Demographics!AR$2:AR$152),4)</f>
        <v>-0.14660000000000001</v>
      </c>
    </row>
    <row r="73" spans="1:44" x14ac:dyDescent="0.55000000000000004">
      <c r="A73" s="2" t="s">
        <v>72</v>
      </c>
      <c r="B73" s="2">
        <f>ROUND((Demographics!B73-AVERAGE(Demographics!B$2:B$152))/_xlfn.STDEV.P(Demographics!B$2:B$152),4)</f>
        <v>0.9093</v>
      </c>
      <c r="C73" s="2">
        <f>ROUND((Demographics!C73-AVERAGE(Demographics!C$2:C$152))/_xlfn.STDEV.P(Demographics!C$2:C$152),4)</f>
        <v>1.1976</v>
      </c>
      <c r="D73" s="2">
        <f>ROUND((Demographics!D73-AVERAGE(Demographics!D$2:D$152))/_xlfn.STDEV.P(Demographics!D$2:D$152),4)</f>
        <v>0.27389999999999998</v>
      </c>
      <c r="E73" s="2">
        <f>ROUND((Demographics!E73-AVERAGE(Demographics!E$2:E$152))/_xlfn.STDEV.P(Demographics!E$2:E$152),4)</f>
        <v>-0.17480000000000001</v>
      </c>
      <c r="F73" s="2">
        <f>ROUND((Demographics!F73-AVERAGE(Demographics!F$2:F$152))/_xlfn.STDEV.P(Demographics!F$2:F$152),4)</f>
        <v>-0.55449999999999999</v>
      </c>
      <c r="G73" s="2">
        <f>ROUND((Demographics!G73-AVERAGE(Demographics!G$2:G$152))/_xlfn.STDEV.P(Demographics!G$2:G$152),4)</f>
        <v>-0.64029999999999998</v>
      </c>
      <c r="H73" s="2">
        <f>ROUND((Demographics!H73-AVERAGE(Demographics!H$2:H$152))/_xlfn.STDEV.P(Demographics!H$2:H$152),4)</f>
        <v>-0.97970000000000002</v>
      </c>
      <c r="I73" s="2">
        <f>ROUND((Demographics!I73-AVERAGE(Demographics!I$2:I$152))/_xlfn.STDEV.P(Demographics!I$2:I$152),4)</f>
        <v>0.76629999999999998</v>
      </c>
      <c r="J73" s="2">
        <f>ROUND((Demographics!J73-AVERAGE(Demographics!J$2:J$152))/_xlfn.STDEV.P(Demographics!J$2:J$152),4)</f>
        <v>1.2088000000000001</v>
      </c>
      <c r="K73" s="2">
        <f>ROUND((Demographics!K73-AVERAGE(Demographics!K$2:K$152))/_xlfn.STDEV.P(Demographics!K$2:K$152),4)</f>
        <v>-0.53659999999999997</v>
      </c>
      <c r="L73" s="2">
        <f>ROUND((Demographics!L73-AVERAGE(Demographics!L$2:L$152))/_xlfn.STDEV.P(Demographics!L$2:L$152),4)</f>
        <v>0.4178</v>
      </c>
      <c r="M73" s="2">
        <f>ROUND((Demographics!M73-AVERAGE(Demographics!M$2:M$152))/_xlfn.STDEV.P(Demographics!M$2:M$152),4)</f>
        <v>0.67210000000000003</v>
      </c>
      <c r="N73" s="2">
        <f>ROUND((Demographics!N73-AVERAGE(Demographics!N$2:N$152))/_xlfn.STDEV.P(Demographics!N$2:N$152),4)</f>
        <v>-0.57199999999999995</v>
      </c>
      <c r="O73" s="2">
        <f>ROUND((Demographics!O73-AVERAGE(Demographics!O$2:O$152))/_xlfn.STDEV.P(Demographics!O$2:O$152),4)</f>
        <v>-0.66839999999999999</v>
      </c>
      <c r="P73" s="2">
        <f>ROUND((Demographics!P73-AVERAGE(Demographics!P$2:P$152))/_xlfn.STDEV.P(Demographics!P$2:P$152),4)</f>
        <v>1.3775999999999999</v>
      </c>
      <c r="Q73" s="2">
        <f>ROUND((Demographics!Q73-AVERAGE(Demographics!Q$2:Q$152))/_xlfn.STDEV.P(Demographics!Q$2:Q$152),4)</f>
        <v>-9.74E-2</v>
      </c>
      <c r="R73" s="2">
        <f>ROUND((Demographics!R73-AVERAGE(Demographics!R$2:R$152))/_xlfn.STDEV.P(Demographics!R$2:R$152),4)</f>
        <v>-0.17979999999999999</v>
      </c>
      <c r="S73" s="2">
        <f>ROUND((Demographics!S73-AVERAGE(Demographics!S$2:S$152))/_xlfn.STDEV.P(Demographics!S$2:S$152),4)</f>
        <v>-0.17680000000000001</v>
      </c>
      <c r="T73" s="2">
        <f>ROUND((Demographics!T73-AVERAGE(Demographics!T$2:T$152))/_xlfn.STDEV.P(Demographics!T$2:T$152),4)</f>
        <v>-0.92359999999999998</v>
      </c>
      <c r="U73" s="2">
        <f>ROUND((Demographics!U73-AVERAGE(Demographics!U$2:U$152))/_xlfn.STDEV.P(Demographics!U$2:U$152),4)</f>
        <v>-0.67100000000000004</v>
      </c>
      <c r="V73" s="2">
        <f>ROUND((Demographics!V73-AVERAGE(Demographics!V$2:V$152))/_xlfn.STDEV.P(Demographics!V$2:V$152),4)</f>
        <v>0.92230000000000001</v>
      </c>
      <c r="W73" s="2">
        <f>ROUND((Demographics!W73-AVERAGE(Demographics!W$2:W$152))/_xlfn.STDEV.P(Demographics!W$2:W$152),4)</f>
        <v>-0.6129</v>
      </c>
      <c r="X73" s="2">
        <f>ROUND((Demographics!X73-AVERAGE(Demographics!X$2:X$152))/_xlfn.STDEV.P(Demographics!X$2:X$152),4)</f>
        <v>-8.0000000000000002E-3</v>
      </c>
      <c r="Y73" s="2">
        <f>ROUND((Demographics!Y73-AVERAGE(Demographics!Y$2:Y$152))/_xlfn.STDEV.P(Demographics!Y$2:Y$152),4)</f>
        <v>6.4799999999999996E-2</v>
      </c>
      <c r="Z73" s="2">
        <f>ROUND((Demographics!Z73-AVERAGE(Demographics!Z$2:Z$152))/_xlfn.STDEV.P(Demographics!Z$2:Z$152),4)</f>
        <v>0.3412</v>
      </c>
      <c r="AA73" s="2">
        <f>ROUND((Demographics!AA73-AVERAGE(Demographics!AA$2:AA$152))/_xlfn.STDEV.P(Demographics!AA$2:AA$152),4)</f>
        <v>-1.1986000000000001</v>
      </c>
      <c r="AB73" s="2">
        <f>ROUND((Demographics!AB73-AVERAGE(Demographics!AB$2:AB$152))/_xlfn.STDEV.P(Demographics!AB$2:AB$152),4)</f>
        <v>-0.41610000000000003</v>
      </c>
      <c r="AC73" s="2">
        <f>ROUND((Demographics!AC73-AVERAGE(Demographics!AC$2:AC$152))/_xlfn.STDEV.P(Demographics!AC$2:AC$152),4)</f>
        <v>0.26800000000000002</v>
      </c>
      <c r="AD73" s="2">
        <f>ROUND((Demographics!AD73-AVERAGE(Demographics!AD$2:AD$152))/_xlfn.STDEV.P(Demographics!AD$2:AD$152),4)</f>
        <v>2.6053000000000002</v>
      </c>
      <c r="AE73" s="2">
        <f>ROUND((Demographics!AE73-AVERAGE(Demographics!AE$2:AE$152))/_xlfn.STDEV.P(Demographics!AE$2:AE$152),4)</f>
        <v>0.51549999999999996</v>
      </c>
      <c r="AF73" s="2">
        <f>ROUND((Demographics!AF73-AVERAGE(Demographics!AF$2:AF$152))/_xlfn.STDEV.P(Demographics!AF$2:AF$152),4)</f>
        <v>0.96799999999999997</v>
      </c>
      <c r="AG73" s="2">
        <f>ROUND((Demographics!AG73-AVERAGE(Demographics!AG$2:AG$152))/_xlfn.STDEV.P(Demographics!AG$2:AG$152),4)</f>
        <v>0.25719999999999998</v>
      </c>
      <c r="AH73" s="2">
        <f>ROUND((Demographics!AH73-AVERAGE(Demographics!AH$2:AH$152))/_xlfn.STDEV.P(Demographics!AH$2:AH$152),4)</f>
        <v>-0.61799999999999999</v>
      </c>
      <c r="AI73" s="2">
        <f>ROUND((Demographics!AI73-AVERAGE(Demographics!AI$2:AI$152))/_xlfn.STDEV.P(Demographics!AI$2:AI$152),4)</f>
        <v>-0.46410000000000001</v>
      </c>
      <c r="AJ73" s="2">
        <f>ROUND((Demographics!AJ73-AVERAGE(Demographics!AJ$2:AJ$152))/_xlfn.STDEV.P(Demographics!AJ$2:AJ$152),4)</f>
        <v>-0.2334</v>
      </c>
      <c r="AK73" s="2">
        <f>ROUND((Demographics!AK73-AVERAGE(Demographics!AK$2:AK$152))/_xlfn.STDEV.P(Demographics!AK$2:AK$152),4)</f>
        <v>-0.4173</v>
      </c>
      <c r="AL73" s="2">
        <f>ROUND((Demographics!AL73-AVERAGE(Demographics!AL$2:AL$152))/_xlfn.STDEV.P(Demographics!AL$2:AL$152),4)</f>
        <v>-0.16839999999999999</v>
      </c>
      <c r="AM73" s="2">
        <f>ROUND((Demographics!AM73-AVERAGE(Demographics!AM$2:AM$152))/_xlfn.STDEV.P(Demographics!AM$2:AM$152),4)</f>
        <v>-0.1137</v>
      </c>
      <c r="AN73" s="2">
        <f>ROUND((Demographics!AN73-AVERAGE(Demographics!AN$2:AN$152))/_xlfn.STDEV.P(Demographics!AN$2:AN$152),4)</f>
        <v>-1.6032</v>
      </c>
      <c r="AO73" s="2">
        <f>ROUND((Demographics!AO73-AVERAGE(Demographics!AO$2:AO$152))/_xlfn.STDEV.P(Demographics!AO$2:AO$152),4)</f>
        <v>0.71289999999999998</v>
      </c>
      <c r="AP73" s="2">
        <f>ROUND((Demographics!AP73-AVERAGE(Demographics!AP$2:AP$152))/_xlfn.STDEV.P(Demographics!AP$2:AP$152),4)</f>
        <v>1.2135</v>
      </c>
      <c r="AQ73" s="2">
        <f>ROUND((Demographics!AQ73-AVERAGE(Demographics!AQ$2:AQ$152))/_xlfn.STDEV.P(Demographics!AQ$2:AQ$152),4)</f>
        <v>1.5027999999999999</v>
      </c>
      <c r="AR73" s="2">
        <f>ROUND((Demographics!AR73-AVERAGE(Demographics!AR$2:AR$152))/_xlfn.STDEV.P(Demographics!AR$2:AR$152),4)</f>
        <v>-0.38269999999999998</v>
      </c>
    </row>
    <row r="74" spans="1:44" x14ac:dyDescent="0.55000000000000004">
      <c r="A74" s="2" t="s">
        <v>73</v>
      </c>
      <c r="B74" s="2">
        <f>ROUND((Demographics!B74-AVERAGE(Demographics!B$2:B$152))/_xlfn.STDEV.P(Demographics!B$2:B$152),4)</f>
        <v>-1.8555999999999999</v>
      </c>
      <c r="C74" s="2">
        <f>ROUND((Demographics!C74-AVERAGE(Demographics!C$2:C$152))/_xlfn.STDEV.P(Demographics!C$2:C$152),4)</f>
        <v>1.1861999999999999</v>
      </c>
      <c r="D74" s="2">
        <f>ROUND((Demographics!D74-AVERAGE(Demographics!D$2:D$152))/_xlfn.STDEV.P(Demographics!D$2:D$152),4)</f>
        <v>1.8032999999999999</v>
      </c>
      <c r="E74" s="2">
        <f>ROUND((Demographics!E74-AVERAGE(Demographics!E$2:E$152))/_xlfn.STDEV.P(Demographics!E$2:E$152),4)</f>
        <v>0.41849999999999998</v>
      </c>
      <c r="F74" s="2">
        <f>ROUND((Demographics!F74-AVERAGE(Demographics!F$2:F$152))/_xlfn.STDEV.P(Demographics!F$2:F$152),4)</f>
        <v>-1.0368999999999999</v>
      </c>
      <c r="G74" s="2">
        <f>ROUND((Demographics!G74-AVERAGE(Demographics!G$2:G$152))/_xlfn.STDEV.P(Demographics!G$2:G$152),4)</f>
        <v>-1.0124</v>
      </c>
      <c r="H74" s="2">
        <f>ROUND((Demographics!H74-AVERAGE(Demographics!H$2:H$152))/_xlfn.STDEV.P(Demographics!H$2:H$152),4)</f>
        <v>-0.3125</v>
      </c>
      <c r="I74" s="2">
        <f>ROUND((Demographics!I74-AVERAGE(Demographics!I$2:I$152))/_xlfn.STDEV.P(Demographics!I$2:I$152),4)</f>
        <v>-0.32829999999999998</v>
      </c>
      <c r="J74" s="2">
        <f>ROUND((Demographics!J74-AVERAGE(Demographics!J$2:J$152))/_xlfn.STDEV.P(Demographics!J$2:J$152),4)</f>
        <v>-1.8340000000000001</v>
      </c>
      <c r="K74" s="2">
        <f>ROUND((Demographics!K74-AVERAGE(Demographics!K$2:K$152))/_xlfn.STDEV.P(Demographics!K$2:K$152),4)</f>
        <v>-0.51670000000000005</v>
      </c>
      <c r="L74" s="2">
        <f>ROUND((Demographics!L74-AVERAGE(Demographics!L$2:L$152))/_xlfn.STDEV.P(Demographics!L$2:L$152),4)</f>
        <v>-2.0756999999999999</v>
      </c>
      <c r="M74" s="2">
        <f>ROUND((Demographics!M74-AVERAGE(Demographics!M$2:M$152))/_xlfn.STDEV.P(Demographics!M$2:M$152),4)</f>
        <v>-1.9901</v>
      </c>
      <c r="N74" s="2">
        <f>ROUND((Demographics!N74-AVERAGE(Demographics!N$2:N$152))/_xlfn.STDEV.P(Demographics!N$2:N$152),4)</f>
        <v>2.4186000000000001</v>
      </c>
      <c r="O74" s="2">
        <f>ROUND((Demographics!O74-AVERAGE(Demographics!O$2:O$152))/_xlfn.STDEV.P(Demographics!O$2:O$152),4)</f>
        <v>2.109</v>
      </c>
      <c r="P74" s="2">
        <f>ROUND((Demographics!P74-AVERAGE(Demographics!P$2:P$152))/_xlfn.STDEV.P(Demographics!P$2:P$152),4)</f>
        <v>-0.61960000000000004</v>
      </c>
      <c r="Q74" s="2">
        <f>ROUND((Demographics!Q74-AVERAGE(Demographics!Q$2:Q$152))/_xlfn.STDEV.P(Demographics!Q$2:Q$152),4)</f>
        <v>1.0763</v>
      </c>
      <c r="R74" s="2">
        <f>ROUND((Demographics!R74-AVERAGE(Demographics!R$2:R$152))/_xlfn.STDEV.P(Demographics!R$2:R$152),4)</f>
        <v>-0.8498</v>
      </c>
      <c r="S74" s="2">
        <f>ROUND((Demographics!S74-AVERAGE(Demographics!S$2:S$152))/_xlfn.STDEV.P(Demographics!S$2:S$152),4)</f>
        <v>-0.70620000000000005</v>
      </c>
      <c r="T74" s="2">
        <f>ROUND((Demographics!T74-AVERAGE(Demographics!T$2:T$152))/_xlfn.STDEV.P(Demographics!T$2:T$152),4)</f>
        <v>1.8832</v>
      </c>
      <c r="U74" s="2">
        <f>ROUND((Demographics!U74-AVERAGE(Demographics!U$2:U$152))/_xlfn.STDEV.P(Demographics!U$2:U$152),4)</f>
        <v>2.3102</v>
      </c>
      <c r="V74" s="2">
        <f>ROUND((Demographics!V74-AVERAGE(Demographics!V$2:V$152))/_xlfn.STDEV.P(Demographics!V$2:V$152),4)</f>
        <v>0.41710000000000003</v>
      </c>
      <c r="W74" s="2">
        <f>ROUND((Demographics!W74-AVERAGE(Demographics!W$2:W$152))/_xlfn.STDEV.P(Demographics!W$2:W$152),4)</f>
        <v>-1.6524000000000001</v>
      </c>
      <c r="X74" s="2">
        <f>ROUND((Demographics!X74-AVERAGE(Demographics!X$2:X$152))/_xlfn.STDEV.P(Demographics!X$2:X$152),4)</f>
        <v>-0.46660000000000001</v>
      </c>
      <c r="Y74" s="2">
        <f>ROUND((Demographics!Y74-AVERAGE(Demographics!Y$2:Y$152))/_xlfn.STDEV.P(Demographics!Y$2:Y$152),4)</f>
        <v>-1.9493</v>
      </c>
      <c r="Z74" s="2">
        <f>ROUND((Demographics!Z74-AVERAGE(Demographics!Z$2:Z$152))/_xlfn.STDEV.P(Demographics!Z$2:Z$152),4)</f>
        <v>-1.6937</v>
      </c>
      <c r="AA74" s="2">
        <f>ROUND((Demographics!AA74-AVERAGE(Demographics!AA$2:AA$152))/_xlfn.STDEV.P(Demographics!AA$2:AA$152),4)</f>
        <v>1.8991</v>
      </c>
      <c r="AB74" s="2">
        <f>ROUND((Demographics!AB74-AVERAGE(Demographics!AB$2:AB$152))/_xlfn.STDEV.P(Demographics!AB$2:AB$152),4)</f>
        <v>2.2233999999999998</v>
      </c>
      <c r="AC74" s="2">
        <f>ROUND((Demographics!AC74-AVERAGE(Demographics!AC$2:AC$152))/_xlfn.STDEV.P(Demographics!AC$2:AC$152),4)</f>
        <v>-0.29720000000000002</v>
      </c>
      <c r="AD74" s="2">
        <f>ROUND((Demographics!AD74-AVERAGE(Demographics!AD$2:AD$152))/_xlfn.STDEV.P(Demographics!AD$2:AD$152),4)</f>
        <v>-1.8576999999999999</v>
      </c>
      <c r="AE74" s="2">
        <f>ROUND((Demographics!AE74-AVERAGE(Demographics!AE$2:AE$152))/_xlfn.STDEV.P(Demographics!AE$2:AE$152),4)</f>
        <v>-2.2658999999999998</v>
      </c>
      <c r="AF74" s="2">
        <f>ROUND((Demographics!AF74-AVERAGE(Demographics!AF$2:AF$152))/_xlfn.STDEV.P(Demographics!AF$2:AF$152),4)</f>
        <v>-0.79810000000000003</v>
      </c>
      <c r="AG74" s="2">
        <f>ROUND((Demographics!AG74-AVERAGE(Demographics!AG$2:AG$152))/_xlfn.STDEV.P(Demographics!AG$2:AG$152),4)</f>
        <v>-1.0649</v>
      </c>
      <c r="AH74" s="2">
        <f>ROUND((Demographics!AH74-AVERAGE(Demographics!AH$2:AH$152))/_xlfn.STDEV.P(Demographics!AH$2:AH$152),4)</f>
        <v>8.0799999999999997E-2</v>
      </c>
      <c r="AI74" s="2">
        <f>ROUND((Demographics!AI74-AVERAGE(Demographics!AI$2:AI$152))/_xlfn.STDEV.P(Demographics!AI$2:AI$152),4)</f>
        <v>-0.35920000000000002</v>
      </c>
      <c r="AJ74" s="2">
        <f>ROUND((Demographics!AJ74-AVERAGE(Demographics!AJ$2:AJ$152))/_xlfn.STDEV.P(Demographics!AJ$2:AJ$152),4)</f>
        <v>2.5964</v>
      </c>
      <c r="AK74" s="2">
        <f>ROUND((Demographics!AK74-AVERAGE(Demographics!AK$2:AK$152))/_xlfn.STDEV.P(Demographics!AK$2:AK$152),4)</f>
        <v>0.5504</v>
      </c>
      <c r="AL74" s="2">
        <f>ROUND((Demographics!AL74-AVERAGE(Demographics!AL$2:AL$152))/_xlfn.STDEV.P(Demographics!AL$2:AL$152),4)</f>
        <v>1.0007999999999999</v>
      </c>
      <c r="AM74" s="2">
        <f>ROUND((Demographics!AM74-AVERAGE(Demographics!AM$2:AM$152))/_xlfn.STDEV.P(Demographics!AM$2:AM$152),4)</f>
        <v>-1.3049999999999999</v>
      </c>
      <c r="AN74" s="2">
        <f>ROUND((Demographics!AN74-AVERAGE(Demographics!AN$2:AN$152))/_xlfn.STDEV.P(Demographics!AN$2:AN$152),4)</f>
        <v>-0.15540000000000001</v>
      </c>
      <c r="AO74" s="2">
        <f>ROUND((Demographics!AO74-AVERAGE(Demographics!AO$2:AO$152))/_xlfn.STDEV.P(Demographics!AO$2:AO$152),4)</f>
        <v>-0.47260000000000002</v>
      </c>
      <c r="AP74" s="2">
        <f>ROUND((Demographics!AP74-AVERAGE(Demographics!AP$2:AP$152))/_xlfn.STDEV.P(Demographics!AP$2:AP$152),4)</f>
        <v>1.3042</v>
      </c>
      <c r="AQ74" s="2">
        <f>ROUND((Demographics!AQ74-AVERAGE(Demographics!AQ$2:AQ$152))/_xlfn.STDEV.P(Demographics!AQ$2:AQ$152),4)</f>
        <v>-0.78879999999999995</v>
      </c>
      <c r="AR74" s="2">
        <f>ROUND((Demographics!AR74-AVERAGE(Demographics!AR$2:AR$152))/_xlfn.STDEV.P(Demographics!AR$2:AR$152),4)</f>
        <v>1.3843000000000001</v>
      </c>
    </row>
    <row r="75" spans="1:44" x14ac:dyDescent="0.55000000000000004">
      <c r="A75" s="2" t="s">
        <v>74</v>
      </c>
      <c r="B75" s="2">
        <f>ROUND((Demographics!B75-AVERAGE(Demographics!B$2:B$152))/_xlfn.STDEV.P(Demographics!B$2:B$152),4)</f>
        <v>-1.133</v>
      </c>
      <c r="C75" s="2">
        <f>ROUND((Demographics!C75-AVERAGE(Demographics!C$2:C$152))/_xlfn.STDEV.P(Demographics!C$2:C$152),4)</f>
        <v>-0.21909999999999999</v>
      </c>
      <c r="D75" s="2">
        <f>ROUND((Demographics!D75-AVERAGE(Demographics!D$2:D$152))/_xlfn.STDEV.P(Demographics!D$2:D$152),4)</f>
        <v>-0.1971</v>
      </c>
      <c r="E75" s="2">
        <f>ROUND((Demographics!E75-AVERAGE(Demographics!E$2:E$152))/_xlfn.STDEV.P(Demographics!E$2:E$152),4)</f>
        <v>-0.52459999999999996</v>
      </c>
      <c r="F75" s="2">
        <f>ROUND((Demographics!F75-AVERAGE(Demographics!F$2:F$152))/_xlfn.STDEV.P(Demographics!F$2:F$152),4)</f>
        <v>0.96609999999999996</v>
      </c>
      <c r="G75" s="2">
        <f>ROUND((Demographics!G75-AVERAGE(Demographics!G$2:G$152))/_xlfn.STDEV.P(Demographics!G$2:G$152),4)</f>
        <v>0.62160000000000004</v>
      </c>
      <c r="H75" s="2">
        <f>ROUND((Demographics!H75-AVERAGE(Demographics!H$2:H$152))/_xlfn.STDEV.P(Demographics!H$2:H$152),4)</f>
        <v>0.879</v>
      </c>
      <c r="I75" s="2">
        <f>ROUND((Demographics!I75-AVERAGE(Demographics!I$2:I$152))/_xlfn.STDEV.P(Demographics!I$2:I$152),4)</f>
        <v>-0.16089999999999999</v>
      </c>
      <c r="J75" s="2">
        <f>ROUND((Demographics!J75-AVERAGE(Demographics!J$2:J$152))/_xlfn.STDEV.P(Demographics!J$2:J$152),4)</f>
        <v>0.70109999999999995</v>
      </c>
      <c r="K75" s="2">
        <f>ROUND((Demographics!K75-AVERAGE(Demographics!K$2:K$152))/_xlfn.STDEV.P(Demographics!K$2:K$152),4)</f>
        <v>-0.48</v>
      </c>
      <c r="L75" s="2">
        <f>ROUND((Demographics!L75-AVERAGE(Demographics!L$2:L$152))/_xlfn.STDEV.P(Demographics!L$2:L$152),4)</f>
        <v>0.75239999999999996</v>
      </c>
      <c r="M75" s="2">
        <f>ROUND((Demographics!M75-AVERAGE(Demographics!M$2:M$152))/_xlfn.STDEV.P(Demographics!M$2:M$152),4)</f>
        <v>3.0800000000000001E-2</v>
      </c>
      <c r="N75" s="2">
        <f>ROUND((Demographics!N75-AVERAGE(Demographics!N$2:N$152))/_xlfn.STDEV.P(Demographics!N$2:N$152),4)</f>
        <v>-0.2208</v>
      </c>
      <c r="O75" s="2">
        <f>ROUND((Demographics!O75-AVERAGE(Demographics!O$2:O$152))/_xlfn.STDEV.P(Demographics!O$2:O$152),4)</f>
        <v>-0.35289999999999999</v>
      </c>
      <c r="P75" s="2">
        <f>ROUND((Demographics!P75-AVERAGE(Demographics!P$2:P$152))/_xlfn.STDEV.P(Demographics!P$2:P$152),4)</f>
        <v>-0.25879999999999997</v>
      </c>
      <c r="Q75" s="2">
        <f>ROUND((Demographics!Q75-AVERAGE(Demographics!Q$2:Q$152))/_xlfn.STDEV.P(Demographics!Q$2:Q$152),4)</f>
        <v>-1.0623</v>
      </c>
      <c r="R75" s="2">
        <f>ROUND((Demographics!R75-AVERAGE(Demographics!R$2:R$152))/_xlfn.STDEV.P(Demographics!R$2:R$152),4)</f>
        <v>0.71930000000000005</v>
      </c>
      <c r="S75" s="2">
        <f>ROUND((Demographics!S75-AVERAGE(Demographics!S$2:S$152))/_xlfn.STDEV.P(Demographics!S$2:S$152),4)</f>
        <v>-0.50119999999999998</v>
      </c>
      <c r="T75" s="2">
        <f>ROUND((Demographics!T75-AVERAGE(Demographics!T$2:T$152))/_xlfn.STDEV.P(Demographics!T$2:T$152),4)</f>
        <v>-7.2400000000000006E-2</v>
      </c>
      <c r="U75" s="2">
        <f>ROUND((Demographics!U75-AVERAGE(Demographics!U$2:U$152))/_xlfn.STDEV.P(Demographics!U$2:U$152),4)</f>
        <v>-0.2601</v>
      </c>
      <c r="V75" s="2">
        <f>ROUND((Demographics!V75-AVERAGE(Demographics!V$2:V$152))/_xlfn.STDEV.P(Demographics!V$2:V$152),4)</f>
        <v>0.4103</v>
      </c>
      <c r="W75" s="2">
        <f>ROUND((Demographics!W75-AVERAGE(Demographics!W$2:W$152))/_xlfn.STDEV.P(Demographics!W$2:W$152),4)</f>
        <v>0.23899999999999999</v>
      </c>
      <c r="X75" s="2">
        <f>ROUND((Demographics!X75-AVERAGE(Demographics!X$2:X$152))/_xlfn.STDEV.P(Demographics!X$2:X$152),4)</f>
        <v>1.1303000000000001</v>
      </c>
      <c r="Y75" s="2">
        <f>ROUND((Demographics!Y75-AVERAGE(Demographics!Y$2:Y$152))/_xlfn.STDEV.P(Demographics!Y$2:Y$152),4)</f>
        <v>-0.10580000000000001</v>
      </c>
      <c r="Z75" s="2">
        <f>ROUND((Demographics!Z75-AVERAGE(Demographics!Z$2:Z$152))/_xlfn.STDEV.P(Demographics!Z$2:Z$152),4)</f>
        <v>-0.13830000000000001</v>
      </c>
      <c r="AA75" s="2">
        <f>ROUND((Demographics!AA75-AVERAGE(Demographics!AA$2:AA$152))/_xlfn.STDEV.P(Demographics!AA$2:AA$152),4)</f>
        <v>-0.43</v>
      </c>
      <c r="AB75" s="2">
        <f>ROUND((Demographics!AB75-AVERAGE(Demographics!AB$2:AB$152))/_xlfn.STDEV.P(Demographics!AB$2:AB$152),4)</f>
        <v>-0.16830000000000001</v>
      </c>
      <c r="AC75" s="2">
        <f>ROUND((Demographics!AC75-AVERAGE(Demographics!AC$2:AC$152))/_xlfn.STDEV.P(Demographics!AC$2:AC$152),4)</f>
        <v>0.53710000000000002</v>
      </c>
      <c r="AD75" s="2">
        <f>ROUND((Demographics!AD75-AVERAGE(Demographics!AD$2:AD$152))/_xlfn.STDEV.P(Demographics!AD$2:AD$152),4)</f>
        <v>0.72199999999999998</v>
      </c>
      <c r="AE75" s="2">
        <f>ROUND((Demographics!AE75-AVERAGE(Demographics!AE$2:AE$152))/_xlfn.STDEV.P(Demographics!AE$2:AE$152),4)</f>
        <v>-7.5899999999999995E-2</v>
      </c>
      <c r="AF75" s="2">
        <f>ROUND((Demographics!AF75-AVERAGE(Demographics!AF$2:AF$152))/_xlfn.STDEV.P(Demographics!AF$2:AF$152),4)</f>
        <v>0.70730000000000004</v>
      </c>
      <c r="AG75" s="2">
        <f>ROUND((Demographics!AG75-AVERAGE(Demographics!AG$2:AG$152))/_xlfn.STDEV.P(Demographics!AG$2:AG$152),4)</f>
        <v>-0.1593</v>
      </c>
      <c r="AH75" s="2">
        <f>ROUND((Demographics!AH75-AVERAGE(Demographics!AH$2:AH$152))/_xlfn.STDEV.P(Demographics!AH$2:AH$152),4)</f>
        <v>2.7300000000000001E-2</v>
      </c>
      <c r="AI75" s="2">
        <f>ROUND((Demographics!AI75-AVERAGE(Demographics!AI$2:AI$152))/_xlfn.STDEV.P(Demographics!AI$2:AI$152),4)</f>
        <v>-0.15659999999999999</v>
      </c>
      <c r="AJ75" s="2">
        <f>ROUND((Demographics!AJ75-AVERAGE(Demographics!AJ$2:AJ$152))/_xlfn.STDEV.P(Demographics!AJ$2:AJ$152),4)</f>
        <v>-0.2334</v>
      </c>
      <c r="AK75" s="2">
        <f>ROUND((Demographics!AK75-AVERAGE(Demographics!AK$2:AK$152))/_xlfn.STDEV.P(Demographics!AK$2:AK$152),4)</f>
        <v>-0.65749999999999997</v>
      </c>
      <c r="AL75" s="2">
        <f>ROUND((Demographics!AL75-AVERAGE(Demographics!AL$2:AL$152))/_xlfn.STDEV.P(Demographics!AL$2:AL$152),4)</f>
        <v>0.11070000000000001</v>
      </c>
      <c r="AM75" s="2">
        <f>ROUND((Demographics!AM75-AVERAGE(Demographics!AM$2:AM$152))/_xlfn.STDEV.P(Demographics!AM$2:AM$152),4)</f>
        <v>-0.47849999999999998</v>
      </c>
      <c r="AN75" s="2">
        <f>ROUND((Demographics!AN75-AVERAGE(Demographics!AN$2:AN$152))/_xlfn.STDEV.P(Demographics!AN$2:AN$152),4)</f>
        <v>0.4602</v>
      </c>
      <c r="AO75" s="2">
        <f>ROUND((Demographics!AO75-AVERAGE(Demographics!AO$2:AO$152))/_xlfn.STDEV.P(Demographics!AO$2:AO$152),4)</f>
        <v>1.2078</v>
      </c>
      <c r="AP75" s="2">
        <f>ROUND((Demographics!AP75-AVERAGE(Demographics!AP$2:AP$152))/_xlfn.STDEV.P(Demographics!AP$2:AP$152),4)</f>
        <v>3.78E-2</v>
      </c>
      <c r="AQ75" s="2">
        <f>ROUND((Demographics!AQ75-AVERAGE(Demographics!AQ$2:AQ$152))/_xlfn.STDEV.P(Demographics!AQ$2:AQ$152),4)</f>
        <v>0.1145</v>
      </c>
      <c r="AR75" s="2">
        <f>ROUND((Demographics!AR75-AVERAGE(Demographics!AR$2:AR$152))/_xlfn.STDEV.P(Demographics!AR$2:AR$152),4)</f>
        <v>-0.87119999999999997</v>
      </c>
    </row>
    <row r="76" spans="1:44" x14ac:dyDescent="0.55000000000000004">
      <c r="A76" s="2" t="s">
        <v>75</v>
      </c>
      <c r="B76" s="2">
        <f>ROUND((Demographics!B76-AVERAGE(Demographics!B$2:B$152))/_xlfn.STDEV.P(Demographics!B$2:B$152),4)</f>
        <v>-0.53600000000000003</v>
      </c>
      <c r="C76" s="2">
        <f>ROUND((Demographics!C76-AVERAGE(Demographics!C$2:C$152))/_xlfn.STDEV.P(Demographics!C$2:C$152),4)</f>
        <v>-1.1180000000000001</v>
      </c>
      <c r="D76" s="2">
        <f>ROUND((Demographics!D76-AVERAGE(Demographics!D$2:D$152))/_xlfn.STDEV.P(Demographics!D$2:D$152),4)</f>
        <v>-1.1487000000000001</v>
      </c>
      <c r="E76" s="2">
        <f>ROUND((Demographics!E76-AVERAGE(Demographics!E$2:E$152))/_xlfn.STDEV.P(Demographics!E$2:E$152),4)</f>
        <v>-1.7988</v>
      </c>
      <c r="F76" s="2">
        <f>ROUND((Demographics!F76-AVERAGE(Demographics!F$2:F$152))/_xlfn.STDEV.P(Demographics!F$2:F$152),4)</f>
        <v>-0.79569999999999996</v>
      </c>
      <c r="G76" s="2">
        <f>ROUND((Demographics!G76-AVERAGE(Demographics!G$2:G$152))/_xlfn.STDEV.P(Demographics!G$2:G$152),4)</f>
        <v>1.3442000000000001</v>
      </c>
      <c r="H76" s="2">
        <f>ROUND((Demographics!H76-AVERAGE(Demographics!H$2:H$152))/_xlfn.STDEV.P(Demographics!H$2:H$152),4)</f>
        <v>2.2612000000000001</v>
      </c>
      <c r="I76" s="2">
        <f>ROUND((Demographics!I76-AVERAGE(Demographics!I$2:I$152))/_xlfn.STDEV.P(Demographics!I$2:I$152),4)</f>
        <v>0.94569999999999999</v>
      </c>
      <c r="J76" s="2">
        <f>ROUND((Demographics!J76-AVERAGE(Demographics!J$2:J$152))/_xlfn.STDEV.P(Demographics!J$2:J$152),4)</f>
        <v>0.78690000000000004</v>
      </c>
      <c r="K76" s="2">
        <f>ROUND((Demographics!K76-AVERAGE(Demographics!K$2:K$152))/_xlfn.STDEV.P(Demographics!K$2:K$152),4)</f>
        <v>-1.9196</v>
      </c>
      <c r="L76" s="2">
        <f>ROUND((Demographics!L76-AVERAGE(Demographics!L$2:L$152))/_xlfn.STDEV.P(Demographics!L$2:L$152),4)</f>
        <v>1.1363000000000001</v>
      </c>
      <c r="M76" s="2">
        <f>ROUND((Demographics!M76-AVERAGE(Demographics!M$2:M$152))/_xlfn.STDEV.P(Demographics!M$2:M$152),4)</f>
        <v>0.52110000000000001</v>
      </c>
      <c r="N76" s="2">
        <f>ROUND((Demographics!N76-AVERAGE(Demographics!N$2:N$152))/_xlfn.STDEV.P(Demographics!N$2:N$152),4)</f>
        <v>-1.0787</v>
      </c>
      <c r="O76" s="2">
        <f>ROUND((Demographics!O76-AVERAGE(Demographics!O$2:O$152))/_xlfn.STDEV.P(Demographics!O$2:O$152),4)</f>
        <v>-1.0153000000000001</v>
      </c>
      <c r="P76" s="2">
        <f>ROUND((Demographics!P76-AVERAGE(Demographics!P$2:P$152))/_xlfn.STDEV.P(Demographics!P$2:P$152),4)</f>
        <v>0.31929999999999997</v>
      </c>
      <c r="Q76" s="2">
        <f>ROUND((Demographics!Q76-AVERAGE(Demographics!Q$2:Q$152))/_xlfn.STDEV.P(Demographics!Q$2:Q$152),4)</f>
        <v>-1.1069</v>
      </c>
      <c r="R76" s="2">
        <f>ROUND((Demographics!R76-AVERAGE(Demographics!R$2:R$152))/_xlfn.STDEV.P(Demographics!R$2:R$152),4)</f>
        <v>-2.3599999999999999E-2</v>
      </c>
      <c r="S76" s="2">
        <f>ROUND((Demographics!S76-AVERAGE(Demographics!S$2:S$152))/_xlfn.STDEV.P(Demographics!S$2:S$152),4)</f>
        <v>0.45519999999999999</v>
      </c>
      <c r="T76" s="2">
        <f>ROUND((Demographics!T76-AVERAGE(Demographics!T$2:T$152))/_xlfn.STDEV.P(Demographics!T$2:T$152),4)</f>
        <v>-0.98340000000000005</v>
      </c>
      <c r="U76" s="2">
        <f>ROUND((Demographics!U76-AVERAGE(Demographics!U$2:U$152))/_xlfn.STDEV.P(Demographics!U$2:U$152),4)</f>
        <v>-0.89039999999999997</v>
      </c>
      <c r="V76" s="2">
        <f>ROUND((Demographics!V76-AVERAGE(Demographics!V$2:V$152))/_xlfn.STDEV.P(Demographics!V$2:V$152),4)</f>
        <v>1.6344000000000001</v>
      </c>
      <c r="W76" s="2">
        <f>ROUND((Demographics!W76-AVERAGE(Demographics!W$2:W$152))/_xlfn.STDEV.P(Demographics!W$2:W$152),4)</f>
        <v>-0.49830000000000002</v>
      </c>
      <c r="X76" s="2">
        <f>ROUND((Demographics!X76-AVERAGE(Demographics!X$2:X$152))/_xlfn.STDEV.P(Demographics!X$2:X$152),4)</f>
        <v>-0.96499999999999997</v>
      </c>
      <c r="Y76" s="2">
        <f>ROUND((Demographics!Y76-AVERAGE(Demographics!Y$2:Y$152))/_xlfn.STDEV.P(Demographics!Y$2:Y$152),4)</f>
        <v>1.1780999999999999</v>
      </c>
      <c r="Z76" s="2">
        <f>ROUND((Demographics!Z76-AVERAGE(Demographics!Z$2:Z$152))/_xlfn.STDEV.P(Demographics!Z$2:Z$152),4)</f>
        <v>0.2019</v>
      </c>
      <c r="AA76" s="2">
        <f>ROUND((Demographics!AA76-AVERAGE(Demographics!AA$2:AA$152))/_xlfn.STDEV.P(Demographics!AA$2:AA$152),4)</f>
        <v>-0.88919999999999999</v>
      </c>
      <c r="AB76" s="2">
        <f>ROUND((Demographics!AB76-AVERAGE(Demographics!AB$2:AB$152))/_xlfn.STDEV.P(Demographics!AB$2:AB$152),4)</f>
        <v>-0.64849999999999997</v>
      </c>
      <c r="AC76" s="2">
        <f>ROUND((Demographics!AC76-AVERAGE(Demographics!AC$2:AC$152))/_xlfn.STDEV.P(Demographics!AC$2:AC$152),4)</f>
        <v>1.5688</v>
      </c>
      <c r="AD76" s="2">
        <f>ROUND((Demographics!AD76-AVERAGE(Demographics!AD$2:AD$152))/_xlfn.STDEV.P(Demographics!AD$2:AD$152),4)</f>
        <v>1.7926</v>
      </c>
      <c r="AE76" s="2">
        <f>ROUND((Demographics!AE76-AVERAGE(Demographics!AE$2:AE$152))/_xlfn.STDEV.P(Demographics!AE$2:AE$152),4)</f>
        <v>0.1386</v>
      </c>
      <c r="AF76" s="2">
        <f>ROUND((Demographics!AF76-AVERAGE(Demographics!AF$2:AF$152))/_xlfn.STDEV.P(Demographics!AF$2:AF$152),4)</f>
        <v>-0.90139999999999998</v>
      </c>
      <c r="AG76" s="2">
        <f>ROUND((Demographics!AG76-AVERAGE(Demographics!AG$2:AG$152))/_xlfn.STDEV.P(Demographics!AG$2:AG$152),4)</f>
        <v>1.794</v>
      </c>
      <c r="AH76" s="2">
        <f>ROUND((Demographics!AH76-AVERAGE(Demographics!AH$2:AH$152))/_xlfn.STDEV.P(Demographics!AH$2:AH$152),4)</f>
        <v>-0.60160000000000002</v>
      </c>
      <c r="AI76" s="2">
        <f>ROUND((Demographics!AI76-AVERAGE(Demographics!AI$2:AI$152))/_xlfn.STDEV.P(Demographics!AI$2:AI$152),4)</f>
        <v>-0.53</v>
      </c>
      <c r="AJ76" s="2">
        <f>ROUND((Demographics!AJ76-AVERAGE(Demographics!AJ$2:AJ$152))/_xlfn.STDEV.P(Demographics!AJ$2:AJ$152),4)</f>
        <v>-0.2334</v>
      </c>
      <c r="AK76" s="2">
        <f>ROUND((Demographics!AK76-AVERAGE(Demographics!AK$2:AK$152))/_xlfn.STDEV.P(Demographics!AK$2:AK$152),4)</f>
        <v>-0.65749999999999997</v>
      </c>
      <c r="AL76" s="2">
        <f>ROUND((Demographics!AL76-AVERAGE(Demographics!AL$2:AL$152))/_xlfn.STDEV.P(Demographics!AL$2:AL$152),4)</f>
        <v>-0.39300000000000002</v>
      </c>
      <c r="AM76" s="2">
        <f>ROUND((Demographics!AM76-AVERAGE(Demographics!AM$2:AM$152))/_xlfn.STDEV.P(Demographics!AM$2:AM$152),4)</f>
        <v>-1.091</v>
      </c>
      <c r="AN76" s="2">
        <f>ROUND((Demographics!AN76-AVERAGE(Demographics!AN$2:AN$152))/_xlfn.STDEV.P(Demographics!AN$2:AN$152),4)</f>
        <v>1.1086</v>
      </c>
      <c r="AO76" s="2">
        <f>ROUND((Demographics!AO76-AVERAGE(Demographics!AO$2:AO$152))/_xlfn.STDEV.P(Demographics!AO$2:AO$152),4)</f>
        <v>-0.27689999999999998</v>
      </c>
      <c r="AP76" s="2">
        <f>ROUND((Demographics!AP76-AVERAGE(Demographics!AP$2:AP$152))/_xlfn.STDEV.P(Demographics!AP$2:AP$152),4)</f>
        <v>3.6600000000000001E-2</v>
      </c>
      <c r="AQ76" s="2">
        <f>ROUND((Demographics!AQ76-AVERAGE(Demographics!AQ$2:AQ$152))/_xlfn.STDEV.P(Demographics!AQ$2:AQ$152),4)</f>
        <v>2.4283000000000001</v>
      </c>
      <c r="AR76" s="2">
        <f>ROUND((Demographics!AR76-AVERAGE(Demographics!AR$2:AR$152))/_xlfn.STDEV.P(Demographics!AR$2:AR$152),4)</f>
        <v>-1.5808</v>
      </c>
    </row>
    <row r="77" spans="1:44" x14ac:dyDescent="0.55000000000000004">
      <c r="A77" s="2" t="s">
        <v>76</v>
      </c>
      <c r="B77" s="2">
        <f>ROUND((Demographics!B77-AVERAGE(Demographics!B$2:B$152))/_xlfn.STDEV.P(Demographics!B$2:B$152),4)</f>
        <v>1.9775</v>
      </c>
      <c r="C77" s="2">
        <f>ROUND((Demographics!C77-AVERAGE(Demographics!C$2:C$152))/_xlfn.STDEV.P(Demographics!C$2:C$152),4)</f>
        <v>7.1099999999999997E-2</v>
      </c>
      <c r="D77" s="2">
        <f>ROUND((Demographics!D77-AVERAGE(Demographics!D$2:D$152))/_xlfn.STDEV.P(Demographics!D$2:D$152),4)</f>
        <v>0.62350000000000005</v>
      </c>
      <c r="E77" s="2">
        <f>ROUND((Demographics!E77-AVERAGE(Demographics!E$2:E$152))/_xlfn.STDEV.P(Demographics!E$2:E$152),4)</f>
        <v>1.5178</v>
      </c>
      <c r="F77" s="2">
        <f>ROUND((Demographics!F77-AVERAGE(Demographics!F$2:F$152))/_xlfn.STDEV.P(Demographics!F$2:F$152),4)</f>
        <v>-1.0892999999999999</v>
      </c>
      <c r="G77" s="2">
        <f>ROUND((Demographics!G77-AVERAGE(Demographics!G$2:G$152))/_xlfn.STDEV.P(Demographics!G$2:G$152),4)</f>
        <v>-1.611</v>
      </c>
      <c r="H77" s="2">
        <f>ROUND((Demographics!H77-AVERAGE(Demographics!H$2:H$152))/_xlfn.STDEV.P(Demographics!H$2:H$152),4)</f>
        <v>-1.7423</v>
      </c>
      <c r="I77" s="2">
        <f>ROUND((Demographics!I77-AVERAGE(Demographics!I$2:I$152))/_xlfn.STDEV.P(Demographics!I$2:I$152),4)</f>
        <v>-0.94889999999999997</v>
      </c>
      <c r="J77" s="2">
        <f>ROUND((Demographics!J77-AVERAGE(Demographics!J$2:J$152))/_xlfn.STDEV.P(Demographics!J$2:J$152),4)</f>
        <v>-3.3E-3</v>
      </c>
      <c r="K77" s="2">
        <f>ROUND((Demographics!K77-AVERAGE(Demographics!K$2:K$152))/_xlfn.STDEV.P(Demographics!K$2:K$152),4)</f>
        <v>1.8234999999999999</v>
      </c>
      <c r="L77" s="2">
        <f>ROUND((Demographics!L77-AVERAGE(Demographics!L$2:L$152))/_xlfn.STDEV.P(Demographics!L$2:L$152),4)</f>
        <v>0.6169</v>
      </c>
      <c r="M77" s="2">
        <f>ROUND((Demographics!M77-AVERAGE(Demographics!M$2:M$152))/_xlfn.STDEV.P(Demographics!M$2:M$152),4)</f>
        <v>0.64600000000000002</v>
      </c>
      <c r="N77" s="2">
        <f>ROUND((Demographics!N77-AVERAGE(Demographics!N$2:N$152))/_xlfn.STDEV.P(Demographics!N$2:N$152),4)</f>
        <v>-0.62429999999999997</v>
      </c>
      <c r="O77" s="2">
        <f>ROUND((Demographics!O77-AVERAGE(Demographics!O$2:O$152))/_xlfn.STDEV.P(Demographics!O$2:O$152),4)</f>
        <v>-0.49980000000000002</v>
      </c>
      <c r="P77" s="2">
        <f>ROUND((Demographics!P77-AVERAGE(Demographics!P$2:P$152))/_xlfn.STDEV.P(Demographics!P$2:P$152),4)</f>
        <v>-0.51919999999999999</v>
      </c>
      <c r="Q77" s="2">
        <f>ROUND((Demographics!Q77-AVERAGE(Demographics!Q$2:Q$152))/_xlfn.STDEV.P(Demographics!Q$2:Q$152),4)</f>
        <v>0.9</v>
      </c>
      <c r="R77" s="2">
        <f>ROUND((Demographics!R77-AVERAGE(Demographics!R$2:R$152))/_xlfn.STDEV.P(Demographics!R$2:R$152),4)</f>
        <v>1.7121999999999999</v>
      </c>
      <c r="S77" s="2">
        <f>ROUND((Demographics!S77-AVERAGE(Demographics!S$2:S$152))/_xlfn.STDEV.P(Demographics!S$2:S$152),4)</f>
        <v>-0.52170000000000005</v>
      </c>
      <c r="T77" s="2">
        <f>ROUND((Demographics!T77-AVERAGE(Demographics!T$2:T$152))/_xlfn.STDEV.P(Demographics!T$2:T$152),4)</f>
        <v>-0.1736</v>
      </c>
      <c r="U77" s="2">
        <f>ROUND((Demographics!U77-AVERAGE(Demographics!U$2:U$152))/_xlfn.STDEV.P(Demographics!U$2:U$152),4)</f>
        <v>-0.62370000000000003</v>
      </c>
      <c r="V77" s="2">
        <f>ROUND((Demographics!V77-AVERAGE(Demographics!V$2:V$152))/_xlfn.STDEV.P(Demographics!V$2:V$152),4)</f>
        <v>-1.3666</v>
      </c>
      <c r="W77" s="2">
        <f>ROUND((Demographics!W77-AVERAGE(Demographics!W$2:W$152))/_xlfn.STDEV.P(Demographics!W$2:W$152),4)</f>
        <v>2.2267999999999999</v>
      </c>
      <c r="X77" s="2">
        <f>ROUND((Demographics!X77-AVERAGE(Demographics!X$2:X$152))/_xlfn.STDEV.P(Demographics!X$2:X$152),4)</f>
        <v>0.36009999999999998</v>
      </c>
      <c r="Y77" s="2">
        <f>ROUND((Demographics!Y77-AVERAGE(Demographics!Y$2:Y$152))/_xlfn.STDEV.P(Demographics!Y$2:Y$152),4)</f>
        <v>0.83089999999999997</v>
      </c>
      <c r="Z77" s="2">
        <f>ROUND((Demographics!Z77-AVERAGE(Demographics!Z$2:Z$152))/_xlfn.STDEV.P(Demographics!Z$2:Z$152),4)</f>
        <v>1.5985</v>
      </c>
      <c r="AA77" s="2">
        <f>ROUND((Demographics!AA77-AVERAGE(Demographics!AA$2:AA$152))/_xlfn.STDEV.P(Demographics!AA$2:AA$152),4)</f>
        <v>-1.1587000000000001</v>
      </c>
      <c r="AB77" s="2">
        <f>ROUND((Demographics!AB77-AVERAGE(Demographics!AB$2:AB$152))/_xlfn.STDEV.P(Demographics!AB$2:AB$152),4)</f>
        <v>-1.1016999999999999</v>
      </c>
      <c r="AC77" s="2">
        <f>ROUND((Demographics!AC77-AVERAGE(Demographics!AC$2:AC$152))/_xlfn.STDEV.P(Demographics!AC$2:AC$152),4)</f>
        <v>0.31280000000000002</v>
      </c>
      <c r="AD77" s="2">
        <f>ROUND((Demographics!AD77-AVERAGE(Demographics!AD$2:AD$152))/_xlfn.STDEV.P(Demographics!AD$2:AD$152),4)</f>
        <v>0.3286</v>
      </c>
      <c r="AE77" s="2">
        <f>ROUND((Demographics!AE77-AVERAGE(Demographics!AE$2:AE$152))/_xlfn.STDEV.P(Demographics!AE$2:AE$152),4)</f>
        <v>0.97360000000000002</v>
      </c>
      <c r="AF77" s="2">
        <f>ROUND((Demographics!AF77-AVERAGE(Demographics!AF$2:AF$152))/_xlfn.STDEV.P(Demographics!AF$2:AF$152),4)</f>
        <v>1.9800000000000002E-2</v>
      </c>
      <c r="AG77" s="2">
        <f>ROUND((Demographics!AG77-AVERAGE(Demographics!AG$2:AG$152))/_xlfn.STDEV.P(Demographics!AG$2:AG$152),4)</f>
        <v>-0.95120000000000005</v>
      </c>
      <c r="AH77" s="2">
        <f>ROUND((Demographics!AH77-AVERAGE(Demographics!AH$2:AH$152))/_xlfn.STDEV.P(Demographics!AH$2:AH$152),4)</f>
        <v>1.0426</v>
      </c>
      <c r="AI77" s="2">
        <f>ROUND((Demographics!AI77-AVERAGE(Demographics!AI$2:AI$152))/_xlfn.STDEV.P(Demographics!AI$2:AI$152),4)</f>
        <v>1.1634</v>
      </c>
      <c r="AJ77" s="2">
        <f>ROUND((Demographics!AJ77-AVERAGE(Demographics!AJ$2:AJ$152))/_xlfn.STDEV.P(Demographics!AJ$2:AJ$152),4)</f>
        <v>-0.20569999999999999</v>
      </c>
      <c r="AK77" s="2">
        <f>ROUND((Demographics!AK77-AVERAGE(Demographics!AK$2:AK$152))/_xlfn.STDEV.P(Demographics!AK$2:AK$152),4)</f>
        <v>1.5843</v>
      </c>
      <c r="AL77" s="2">
        <f>ROUND((Demographics!AL77-AVERAGE(Demographics!AL$2:AL$152))/_xlfn.STDEV.P(Demographics!AL$2:AL$152),4)</f>
        <v>-0.70930000000000004</v>
      </c>
      <c r="AM77" s="2">
        <f>ROUND((Demographics!AM77-AVERAGE(Demographics!AM$2:AM$152))/_xlfn.STDEV.P(Demographics!AM$2:AM$152),4)</f>
        <v>2.9125000000000001</v>
      </c>
      <c r="AN77" s="2">
        <f>ROUND((Demographics!AN77-AVERAGE(Demographics!AN$2:AN$152))/_xlfn.STDEV.P(Demographics!AN$2:AN$152),4)</f>
        <v>-2.0162</v>
      </c>
      <c r="AO77" s="2">
        <f>ROUND((Demographics!AO77-AVERAGE(Demographics!AO$2:AO$152))/_xlfn.STDEV.P(Demographics!AO$2:AO$152),4)</f>
        <v>-0.86040000000000005</v>
      </c>
      <c r="AP77" s="2">
        <f>ROUND((Demographics!AP77-AVERAGE(Demographics!AP$2:AP$152))/_xlfn.STDEV.P(Demographics!AP$2:AP$152),4)</f>
        <v>-0.97599999999999998</v>
      </c>
      <c r="AQ77" s="2">
        <f>ROUND((Demographics!AQ77-AVERAGE(Demographics!AQ$2:AQ$152))/_xlfn.STDEV.P(Demographics!AQ$2:AQ$152),4)</f>
        <v>0.14230000000000001</v>
      </c>
      <c r="AR77" s="2">
        <f>ROUND((Demographics!AR77-AVERAGE(Demographics!AR$2:AR$152))/_xlfn.STDEV.P(Demographics!AR$2:AR$152),4)</f>
        <v>1.8200000000000001E-2</v>
      </c>
    </row>
    <row r="78" spans="1:44" x14ac:dyDescent="0.55000000000000004">
      <c r="A78" s="2" t="s">
        <v>77</v>
      </c>
      <c r="B78" s="2">
        <f>ROUND((Demographics!B78-AVERAGE(Demographics!B$2:B$152))/_xlfn.STDEV.P(Demographics!B$2:B$152),4)</f>
        <v>-0.63029999999999997</v>
      </c>
      <c r="C78" s="2">
        <f>ROUND((Demographics!C78-AVERAGE(Demographics!C$2:C$152))/_xlfn.STDEV.P(Demographics!C$2:C$152),4)</f>
        <v>1.3740000000000001</v>
      </c>
      <c r="D78" s="2">
        <f>ROUND((Demographics!D78-AVERAGE(Demographics!D$2:D$152))/_xlfn.STDEV.P(Demographics!D$2:D$152),4)</f>
        <v>0.77159999999999995</v>
      </c>
      <c r="E78" s="2">
        <f>ROUND((Demographics!E78-AVERAGE(Demographics!E$2:E$152))/_xlfn.STDEV.P(Demographics!E$2:E$152),4)</f>
        <v>6.25E-2</v>
      </c>
      <c r="F78" s="2">
        <f>ROUND((Demographics!F78-AVERAGE(Demographics!F$2:F$152))/_xlfn.STDEV.P(Demographics!F$2:F$152),4)</f>
        <v>-1.2361</v>
      </c>
      <c r="G78" s="2">
        <f>ROUND((Demographics!G78-AVERAGE(Demographics!G$2:G$152))/_xlfn.STDEV.P(Demographics!G$2:G$152),4)</f>
        <v>-0.93149999999999999</v>
      </c>
      <c r="H78" s="2">
        <f>ROUND((Demographics!H78-AVERAGE(Demographics!H$2:H$152))/_xlfn.STDEV.P(Demographics!H$2:H$152),4)</f>
        <v>-0.1457</v>
      </c>
      <c r="I78" s="2">
        <f>ROUND((Demographics!I78-AVERAGE(Demographics!I$2:I$152))/_xlfn.STDEV.P(Demographics!I$2:I$152),4)</f>
        <v>-2.1962999999999999</v>
      </c>
      <c r="J78" s="2">
        <f>ROUND((Demographics!J78-AVERAGE(Demographics!J$2:J$152))/_xlfn.STDEV.P(Demographics!J$2:J$152),4)</f>
        <v>0.32919999999999999</v>
      </c>
      <c r="K78" s="2">
        <f>ROUND((Demographics!K78-AVERAGE(Demographics!K$2:K$152))/_xlfn.STDEV.P(Demographics!K$2:K$152),4)</f>
        <v>0.59670000000000001</v>
      </c>
      <c r="L78" s="2">
        <f>ROUND((Demographics!L78-AVERAGE(Demographics!L$2:L$152))/_xlfn.STDEV.P(Demographics!L$2:L$152),4)</f>
        <v>0.81930000000000003</v>
      </c>
      <c r="M78" s="2">
        <f>ROUND((Demographics!M78-AVERAGE(Demographics!M$2:M$152))/_xlfn.STDEV.P(Demographics!M$2:M$152),4)</f>
        <v>-1.2612000000000001</v>
      </c>
      <c r="N78" s="2">
        <f>ROUND((Demographics!N78-AVERAGE(Demographics!N$2:N$152))/_xlfn.STDEV.P(Demographics!N$2:N$152),4)</f>
        <v>0.30830000000000002</v>
      </c>
      <c r="O78" s="2">
        <f>ROUND((Demographics!O78-AVERAGE(Demographics!O$2:O$152))/_xlfn.STDEV.P(Demographics!O$2:O$152),4)</f>
        <v>0.28070000000000001</v>
      </c>
      <c r="P78" s="2">
        <f>ROUND((Demographics!P78-AVERAGE(Demographics!P$2:P$152))/_xlfn.STDEV.P(Demographics!P$2:P$152),4)</f>
        <v>-0.62190000000000001</v>
      </c>
      <c r="Q78" s="2">
        <f>ROUND((Demographics!Q78-AVERAGE(Demographics!Q$2:Q$152))/_xlfn.STDEV.P(Demographics!Q$2:Q$152),4)</f>
        <v>-0.34470000000000001</v>
      </c>
      <c r="R78" s="2">
        <f>ROUND((Demographics!R78-AVERAGE(Demographics!R$2:R$152))/_xlfn.STDEV.P(Demographics!R$2:R$152),4)</f>
        <v>0.61170000000000002</v>
      </c>
      <c r="S78" s="2">
        <f>ROUND((Demographics!S78-AVERAGE(Demographics!S$2:S$152))/_xlfn.STDEV.P(Demographics!S$2:S$152),4)</f>
        <v>-0.62609999999999999</v>
      </c>
      <c r="T78" s="2">
        <f>ROUND((Demographics!T78-AVERAGE(Demographics!T$2:T$152))/_xlfn.STDEV.P(Demographics!T$2:T$152),4)</f>
        <v>0.48899999999999999</v>
      </c>
      <c r="U78" s="2">
        <f>ROUND((Demographics!U78-AVERAGE(Demographics!U$2:U$152))/_xlfn.STDEV.P(Demographics!U$2:U$152),4)</f>
        <v>0.20660000000000001</v>
      </c>
      <c r="V78" s="2">
        <f>ROUND((Demographics!V78-AVERAGE(Demographics!V$2:V$152))/_xlfn.STDEV.P(Demographics!V$2:V$152),4)</f>
        <v>-0.91559999999999997</v>
      </c>
      <c r="W78" s="2">
        <f>ROUND((Demographics!W78-AVERAGE(Demographics!W$2:W$152))/_xlfn.STDEV.P(Demographics!W$2:W$152),4)</f>
        <v>0.69489999999999996</v>
      </c>
      <c r="X78" s="2">
        <f>ROUND((Demographics!X78-AVERAGE(Demographics!X$2:X$152))/_xlfn.STDEV.P(Demographics!X$2:X$152),4)</f>
        <v>-0.34210000000000002</v>
      </c>
      <c r="Y78" s="2">
        <f>ROUND((Demographics!Y78-AVERAGE(Demographics!Y$2:Y$152))/_xlfn.STDEV.P(Demographics!Y$2:Y$152),4)</f>
        <v>0.88180000000000003</v>
      </c>
      <c r="Z78" s="2">
        <f>ROUND((Demographics!Z78-AVERAGE(Demographics!Z$2:Z$152))/_xlfn.STDEV.P(Demographics!Z$2:Z$152),4)</f>
        <v>0.56799999999999995</v>
      </c>
      <c r="AA78" s="2">
        <f>ROUND((Demographics!AA78-AVERAGE(Demographics!AA$2:AA$152))/_xlfn.STDEV.P(Demographics!AA$2:AA$152),4)</f>
        <v>-0.9224</v>
      </c>
      <c r="AB78" s="2">
        <f>ROUND((Demographics!AB78-AVERAGE(Demographics!AB$2:AB$152))/_xlfn.STDEV.P(Demographics!AB$2:AB$152),4)</f>
        <v>-7.46E-2</v>
      </c>
      <c r="AC78" s="2">
        <f>ROUND((Demographics!AC78-AVERAGE(Demographics!AC$2:AC$152))/_xlfn.STDEV.P(Demographics!AC$2:AC$152),4)</f>
        <v>0.2321</v>
      </c>
      <c r="AD78" s="2">
        <f>ROUND((Demographics!AD78-AVERAGE(Demographics!AD$2:AD$152))/_xlfn.STDEV.P(Demographics!AD$2:AD$152),4)</f>
        <v>-0.43240000000000001</v>
      </c>
      <c r="AE78" s="2">
        <f>ROUND((Demographics!AE78-AVERAGE(Demographics!AE$2:AE$152))/_xlfn.STDEV.P(Demographics!AE$2:AE$152),4)</f>
        <v>-0.21560000000000001</v>
      </c>
      <c r="AF78" s="2">
        <f>ROUND((Demographics!AF78-AVERAGE(Demographics!AF$2:AF$152))/_xlfn.STDEV.P(Demographics!AF$2:AF$152),4)</f>
        <v>-0.37569999999999998</v>
      </c>
      <c r="AG78" s="2">
        <f>ROUND((Demographics!AG78-AVERAGE(Demographics!AG$2:AG$152))/_xlfn.STDEV.P(Demographics!AG$2:AG$152),4)</f>
        <v>-1.2766999999999999</v>
      </c>
      <c r="AH78" s="2">
        <f>ROUND((Demographics!AH78-AVERAGE(Demographics!AH$2:AH$152))/_xlfn.STDEV.P(Demographics!AH$2:AH$152),4)</f>
        <v>3.8994</v>
      </c>
      <c r="AI78" s="2">
        <f>ROUND((Demographics!AI78-AVERAGE(Demographics!AI$2:AI$152))/_xlfn.STDEV.P(Demographics!AI$2:AI$152),4)</f>
        <v>0.56799999999999995</v>
      </c>
      <c r="AJ78" s="2">
        <f>ROUND((Demographics!AJ78-AVERAGE(Demographics!AJ$2:AJ$152))/_xlfn.STDEV.P(Demographics!AJ$2:AJ$152),4)</f>
        <v>0.93179999999999996</v>
      </c>
      <c r="AK78" s="2">
        <f>ROUND((Demographics!AK78-AVERAGE(Demographics!AK$2:AK$152))/_xlfn.STDEV.P(Demographics!AK$2:AK$152),4)</f>
        <v>1.1735</v>
      </c>
      <c r="AL78" s="2">
        <f>ROUND((Demographics!AL78-AVERAGE(Demographics!AL$2:AL$152))/_xlfn.STDEV.P(Demographics!AL$2:AL$152),4)</f>
        <v>-0.84089999999999998</v>
      </c>
      <c r="AM78" s="2">
        <f>ROUND((Demographics!AM78-AVERAGE(Demographics!AM$2:AM$152))/_xlfn.STDEV.P(Demographics!AM$2:AM$152),4)</f>
        <v>-0.78410000000000002</v>
      </c>
      <c r="AN78" s="2">
        <f>ROUND((Demographics!AN78-AVERAGE(Demographics!AN$2:AN$152))/_xlfn.STDEV.P(Demographics!AN$2:AN$152),4)</f>
        <v>0.37919999999999998</v>
      </c>
      <c r="AO78" s="2">
        <f>ROUND((Demographics!AO78-AVERAGE(Demographics!AO$2:AO$152))/_xlfn.STDEV.P(Demographics!AO$2:AO$152),4)</f>
        <v>-0.53910000000000002</v>
      </c>
      <c r="AP78" s="2">
        <f>ROUND((Demographics!AP78-AVERAGE(Demographics!AP$2:AP$152))/_xlfn.STDEV.P(Demographics!AP$2:AP$152),4)</f>
        <v>0.35930000000000001</v>
      </c>
      <c r="AQ78" s="2">
        <f>ROUND((Demographics!AQ78-AVERAGE(Demographics!AQ$2:AQ$152))/_xlfn.STDEV.P(Demographics!AQ$2:AQ$152),4)</f>
        <v>0.99539999999999995</v>
      </c>
      <c r="AR78" s="2">
        <f>ROUND((Demographics!AR78-AVERAGE(Demographics!AR$2:AR$152))/_xlfn.STDEV.P(Demographics!AR$2:AR$152),4)</f>
        <v>-0.62970000000000004</v>
      </c>
    </row>
    <row r="79" spans="1:44" x14ac:dyDescent="0.55000000000000004">
      <c r="A79" s="2" t="s">
        <v>78</v>
      </c>
      <c r="B79" s="2">
        <f>ROUND((Demographics!B79-AVERAGE(Demographics!B$2:B$152))/_xlfn.STDEV.P(Demographics!B$2:B$152),4)</f>
        <v>0.75219999999999998</v>
      </c>
      <c r="C79" s="2">
        <f>ROUND((Demographics!C79-AVERAGE(Demographics!C$2:C$152))/_xlfn.STDEV.P(Demographics!C$2:C$152),4)</f>
        <v>-0.31580000000000003</v>
      </c>
      <c r="D79" s="2">
        <f>ROUND((Demographics!D79-AVERAGE(Demographics!D$2:D$152))/_xlfn.STDEV.P(Demographics!D$2:D$152),4)</f>
        <v>-0.53210000000000002</v>
      </c>
      <c r="E79" s="2">
        <f>ROUND((Demographics!E79-AVERAGE(Demographics!E$2:E$152))/_xlfn.STDEV.P(Demographics!E$2:E$152),4)</f>
        <v>0.63090000000000002</v>
      </c>
      <c r="F79" s="2">
        <f>ROUND((Demographics!F79-AVERAGE(Demographics!F$2:F$152))/_xlfn.STDEV.P(Demographics!F$2:F$152),4)</f>
        <v>0.72489999999999999</v>
      </c>
      <c r="G79" s="2">
        <f>ROUND((Demographics!G79-AVERAGE(Demographics!G$2:G$152))/_xlfn.STDEV.P(Demographics!G$2:G$152),4)</f>
        <v>4.4600000000000001E-2</v>
      </c>
      <c r="H79" s="2">
        <f>ROUND((Demographics!H79-AVERAGE(Demographics!H$2:H$152))/_xlfn.STDEV.P(Demographics!H$2:H$152),4)</f>
        <v>-0.33629999999999999</v>
      </c>
      <c r="I79" s="2">
        <f>ROUND((Demographics!I79-AVERAGE(Demographics!I$2:I$152))/_xlfn.STDEV.P(Demographics!I$2:I$152),4)</f>
        <v>0.24340000000000001</v>
      </c>
      <c r="J79" s="2">
        <f>ROUND((Demographics!J79-AVERAGE(Demographics!J$2:J$152))/_xlfn.STDEV.P(Demographics!J$2:J$152),4)</f>
        <v>-1.1689000000000001</v>
      </c>
      <c r="K79" s="2">
        <f>ROUND((Demographics!K79-AVERAGE(Demographics!K$2:K$152))/_xlfn.STDEV.P(Demographics!K$2:K$152),4)</f>
        <v>1.6826000000000001</v>
      </c>
      <c r="L79" s="2">
        <f>ROUND((Demographics!L79-AVERAGE(Demographics!L$2:L$152))/_xlfn.STDEV.P(Demographics!L$2:L$152),4)</f>
        <v>-0.70389999999999997</v>
      </c>
      <c r="M79" s="2">
        <f>ROUND((Demographics!M79-AVERAGE(Demographics!M$2:M$152))/_xlfn.STDEV.P(Demographics!M$2:M$152),4)</f>
        <v>1.0710999999999999</v>
      </c>
      <c r="N79" s="2">
        <f>ROUND((Demographics!N79-AVERAGE(Demographics!N$2:N$152))/_xlfn.STDEV.P(Demographics!N$2:N$152),4)</f>
        <v>0.26190000000000002</v>
      </c>
      <c r="O79" s="2">
        <f>ROUND((Demographics!O79-AVERAGE(Demographics!O$2:O$152))/_xlfn.STDEV.P(Demographics!O$2:O$152),4)</f>
        <v>0.1169</v>
      </c>
      <c r="P79" s="2">
        <f>ROUND((Demographics!P79-AVERAGE(Demographics!P$2:P$152))/_xlfn.STDEV.P(Demographics!P$2:P$152),4)</f>
        <v>-0.38300000000000001</v>
      </c>
      <c r="Q79" s="2">
        <f>ROUND((Demographics!Q79-AVERAGE(Demographics!Q$2:Q$152))/_xlfn.STDEV.P(Demographics!Q$2:Q$152),4)</f>
        <v>1.2972999999999999</v>
      </c>
      <c r="R79" s="2">
        <f>ROUND((Demographics!R79-AVERAGE(Demographics!R$2:R$152))/_xlfn.STDEV.P(Demographics!R$2:R$152),4)</f>
        <v>0.40339999999999998</v>
      </c>
      <c r="S79" s="2">
        <f>ROUND((Demographics!S79-AVERAGE(Demographics!S$2:S$152))/_xlfn.STDEV.P(Demographics!S$2:S$152),4)</f>
        <v>-0.7268</v>
      </c>
      <c r="T79" s="2">
        <f>ROUND((Demographics!T79-AVERAGE(Demographics!T$2:T$152))/_xlfn.STDEV.P(Demographics!T$2:T$152),4)</f>
        <v>1.1101000000000001</v>
      </c>
      <c r="U79" s="2">
        <f>ROUND((Demographics!U79-AVERAGE(Demographics!U$2:U$152))/_xlfn.STDEV.P(Demographics!U$2:U$152),4)</f>
        <v>0.42170000000000002</v>
      </c>
      <c r="V79" s="2">
        <f>ROUND((Demographics!V79-AVERAGE(Demographics!V$2:V$152))/_xlfn.STDEV.P(Demographics!V$2:V$152),4)</f>
        <v>-0.1153</v>
      </c>
      <c r="W79" s="2">
        <f>ROUND((Demographics!W79-AVERAGE(Demographics!W$2:W$152))/_xlfn.STDEV.P(Demographics!W$2:W$152),4)</f>
        <v>9.7000000000000003E-3</v>
      </c>
      <c r="X79" s="2">
        <f>ROUND((Demographics!X79-AVERAGE(Demographics!X$2:X$152))/_xlfn.STDEV.P(Demographics!X$2:X$152),4)</f>
        <v>2.1892999999999998</v>
      </c>
      <c r="Y79" s="2">
        <f>ROUND((Demographics!Y79-AVERAGE(Demographics!Y$2:Y$152))/_xlfn.STDEV.P(Demographics!Y$2:Y$152),4)</f>
        <v>-1.2939000000000001</v>
      </c>
      <c r="Z79" s="2">
        <f>ROUND((Demographics!Z79-AVERAGE(Demographics!Z$2:Z$152))/_xlfn.STDEV.P(Demographics!Z$2:Z$152),4)</f>
        <v>-0.68600000000000005</v>
      </c>
      <c r="AA79" s="2">
        <f>ROUND((Demographics!AA79-AVERAGE(Demographics!AA$2:AA$152))/_xlfn.STDEV.P(Demographics!AA$2:AA$152),4)</f>
        <v>0.33860000000000001</v>
      </c>
      <c r="AB79" s="2">
        <f>ROUND((Demographics!AB79-AVERAGE(Demographics!AB$2:AB$152))/_xlfn.STDEV.P(Demographics!AB$2:AB$152),4)</f>
        <v>0.31569999999999998</v>
      </c>
      <c r="AC79" s="2">
        <f>ROUND((Demographics!AC79-AVERAGE(Demographics!AC$2:AC$152))/_xlfn.STDEV.P(Demographics!AC$2:AC$152),4)</f>
        <v>-0.38700000000000001</v>
      </c>
      <c r="AD79" s="2">
        <f>ROUND((Demographics!AD79-AVERAGE(Demographics!AD$2:AD$152))/_xlfn.STDEV.P(Demographics!AD$2:AD$152),4)</f>
        <v>-0.44529999999999997</v>
      </c>
      <c r="AE79" s="2">
        <f>ROUND((Demographics!AE79-AVERAGE(Demographics!AE$2:AE$152))/_xlfn.STDEV.P(Demographics!AE$2:AE$152),4)</f>
        <v>5.0799999999999998E-2</v>
      </c>
      <c r="AF79" s="2">
        <f>ROUND((Demographics!AF79-AVERAGE(Demographics!AF$2:AF$152))/_xlfn.STDEV.P(Demographics!AF$2:AF$152),4)</f>
        <v>1.4893000000000001</v>
      </c>
      <c r="AG79" s="2">
        <f>ROUND((Demographics!AG79-AVERAGE(Demographics!AG$2:AG$152))/_xlfn.STDEV.P(Demographics!AG$2:AG$152),4)</f>
        <v>0.98939999999999995</v>
      </c>
      <c r="AH79" s="2">
        <f>ROUND((Demographics!AH79-AVERAGE(Demographics!AH$2:AH$152))/_xlfn.STDEV.P(Demographics!AH$2:AH$152),4)</f>
        <v>-0.39190000000000003</v>
      </c>
      <c r="AI79" s="2">
        <f>ROUND((Demographics!AI79-AVERAGE(Demographics!AI$2:AI$152))/_xlfn.STDEV.P(Demographics!AI$2:AI$152),4)</f>
        <v>-0.21029999999999999</v>
      </c>
      <c r="AJ79" s="2">
        <f>ROUND((Demographics!AJ79-AVERAGE(Demographics!AJ$2:AJ$152))/_xlfn.STDEV.P(Demographics!AJ$2:AJ$152),4)</f>
        <v>-0.20569999999999999</v>
      </c>
      <c r="AK79" s="2">
        <f>ROUND((Demographics!AK79-AVERAGE(Demographics!AK$2:AK$152))/_xlfn.STDEV.P(Demographics!AK$2:AK$152),4)</f>
        <v>-1.5487</v>
      </c>
      <c r="AL79" s="2">
        <f>ROUND((Demographics!AL79-AVERAGE(Demographics!AL$2:AL$152))/_xlfn.STDEV.P(Demographics!AL$2:AL$152),4)</f>
        <v>-1.0055000000000001</v>
      </c>
      <c r="AM79" s="2">
        <f>ROUND((Demographics!AM79-AVERAGE(Demographics!AM$2:AM$152))/_xlfn.STDEV.P(Demographics!AM$2:AM$152),4)</f>
        <v>1.3106</v>
      </c>
      <c r="AN79" s="2">
        <f>ROUND((Demographics!AN79-AVERAGE(Demographics!AN$2:AN$152))/_xlfn.STDEV.P(Demographics!AN$2:AN$152),4)</f>
        <v>0.76570000000000005</v>
      </c>
      <c r="AO79" s="2">
        <f>ROUND((Demographics!AO79-AVERAGE(Demographics!AO$2:AO$152))/_xlfn.STDEV.P(Demographics!AO$2:AO$152),4)</f>
        <v>-0.66090000000000004</v>
      </c>
      <c r="AP79" s="2">
        <f>ROUND((Demographics!AP79-AVERAGE(Demographics!AP$2:AP$152))/_xlfn.STDEV.P(Demographics!AP$2:AP$152),4)</f>
        <v>-1.5466</v>
      </c>
      <c r="AQ79" s="2">
        <f>ROUND((Demographics!AQ79-AVERAGE(Demographics!AQ$2:AQ$152))/_xlfn.STDEV.P(Demographics!AQ$2:AQ$152),4)</f>
        <v>-1.9038999999999999</v>
      </c>
      <c r="AR79" s="2">
        <f>ROUND((Demographics!AR79-AVERAGE(Demographics!AR$2:AR$152))/_xlfn.STDEV.P(Demographics!AR$2:AR$152),4)</f>
        <v>1.6162000000000001</v>
      </c>
    </row>
    <row r="80" spans="1:44" x14ac:dyDescent="0.55000000000000004">
      <c r="A80" s="2" t="s">
        <v>79</v>
      </c>
      <c r="B80" s="2">
        <f>ROUND((Demographics!B80-AVERAGE(Demographics!B$2:B$152))/_xlfn.STDEV.P(Demographics!B$2:B$152),4)</f>
        <v>0.84640000000000004</v>
      </c>
      <c r="C80" s="2">
        <f>ROUND((Demographics!C80-AVERAGE(Demographics!C$2:C$152))/_xlfn.STDEV.P(Demographics!C$2:C$152),4)</f>
        <v>-0.48080000000000001</v>
      </c>
      <c r="D80" s="2">
        <f>ROUND((Demographics!D80-AVERAGE(Demographics!D$2:D$152))/_xlfn.STDEV.P(Demographics!D$2:D$152),4)</f>
        <v>-0.53449999999999998</v>
      </c>
      <c r="E80" s="2">
        <f>ROUND((Demographics!E80-AVERAGE(Demographics!E$2:E$152))/_xlfn.STDEV.P(Demographics!E$2:E$152),4)</f>
        <v>-0.17480000000000001</v>
      </c>
      <c r="F80" s="2">
        <f>ROUND((Demographics!F80-AVERAGE(Demographics!F$2:F$152))/_xlfn.STDEV.P(Demographics!F$2:F$152),4)</f>
        <v>0.54659999999999997</v>
      </c>
      <c r="G80" s="2">
        <f>ROUND((Demographics!G80-AVERAGE(Demographics!G$2:G$152))/_xlfn.STDEV.P(Demographics!G$2:G$152),4)</f>
        <v>0.24410000000000001</v>
      </c>
      <c r="H80" s="2">
        <f>ROUND((Demographics!H80-AVERAGE(Demographics!H$2:H$152))/_xlfn.STDEV.P(Demographics!H$2:H$152),4)</f>
        <v>-7.4200000000000002E-2</v>
      </c>
      <c r="I80" s="2">
        <f>ROUND((Demographics!I80-AVERAGE(Demographics!I$2:I$152))/_xlfn.STDEV.P(Demographics!I$2:I$152),4)</f>
        <v>0.82699999999999996</v>
      </c>
      <c r="J80" s="2">
        <f>ROUND((Demographics!J80-AVERAGE(Demographics!J$2:J$152))/_xlfn.STDEV.P(Demographics!J$2:J$152),4)</f>
        <v>-0.43240000000000001</v>
      </c>
      <c r="K80" s="2">
        <f>ROUND((Demographics!K80-AVERAGE(Demographics!K$2:K$152))/_xlfn.STDEV.P(Demographics!K$2:K$152),4)</f>
        <v>0.60589999999999999</v>
      </c>
      <c r="L80" s="2">
        <f>ROUND((Demographics!L80-AVERAGE(Demographics!L$2:L$152))/_xlfn.STDEV.P(Demographics!L$2:L$152),4)</f>
        <v>0.13420000000000001</v>
      </c>
      <c r="M80" s="2">
        <f>ROUND((Demographics!M80-AVERAGE(Demographics!M$2:M$152))/_xlfn.STDEV.P(Demographics!M$2:M$152),4)</f>
        <v>1.3507</v>
      </c>
      <c r="N80" s="2">
        <f>ROUND((Demographics!N80-AVERAGE(Demographics!N$2:N$152))/_xlfn.STDEV.P(Demographics!N$2:N$152),4)</f>
        <v>-0.76480000000000004</v>
      </c>
      <c r="O80" s="2">
        <f>ROUND((Demographics!O80-AVERAGE(Demographics!O$2:O$152))/_xlfn.STDEV.P(Demographics!O$2:O$152),4)</f>
        <v>-0.65639999999999998</v>
      </c>
      <c r="P80" s="2">
        <f>ROUND((Demographics!P80-AVERAGE(Demographics!P$2:P$152))/_xlfn.STDEV.P(Demographics!P$2:P$152),4)</f>
        <v>7.5600000000000001E-2</v>
      </c>
      <c r="Q80" s="2">
        <f>ROUND((Demographics!Q80-AVERAGE(Demographics!Q$2:Q$152))/_xlfn.STDEV.P(Demographics!Q$2:Q$152),4)</f>
        <v>3.8399999999999997E-2</v>
      </c>
      <c r="R80" s="2">
        <f>ROUND((Demographics!R80-AVERAGE(Demographics!R$2:R$152))/_xlfn.STDEV.P(Demographics!R$2:R$152),4)</f>
        <v>0.3513</v>
      </c>
      <c r="S80" s="2">
        <f>ROUND((Demographics!S80-AVERAGE(Demographics!S$2:S$152))/_xlfn.STDEV.P(Demographics!S$2:S$152),4)</f>
        <v>0.1774</v>
      </c>
      <c r="T80" s="2">
        <f>ROUND((Demographics!T80-AVERAGE(Demographics!T$2:T$152))/_xlfn.STDEV.P(Demographics!T$2:T$152),4)</f>
        <v>-0.51870000000000005</v>
      </c>
      <c r="U80" s="2">
        <f>ROUND((Demographics!U80-AVERAGE(Demographics!U$2:U$152))/_xlfn.STDEV.P(Demographics!U$2:U$152),4)</f>
        <v>-0.62370000000000003</v>
      </c>
      <c r="V80" s="2">
        <f>ROUND((Demographics!V80-AVERAGE(Demographics!V$2:V$152))/_xlfn.STDEV.P(Demographics!V$2:V$152),4)</f>
        <v>-0.5595</v>
      </c>
      <c r="W80" s="2">
        <f>ROUND((Demographics!W80-AVERAGE(Demographics!W$2:W$152))/_xlfn.STDEV.P(Demographics!W$2:W$152),4)</f>
        <v>1.0387999999999999</v>
      </c>
      <c r="X80" s="2">
        <f>ROUND((Demographics!X80-AVERAGE(Demographics!X$2:X$152))/_xlfn.STDEV.P(Demographics!X$2:X$152),4)</f>
        <v>0.52439999999999998</v>
      </c>
      <c r="Y80" s="2">
        <f>ROUND((Demographics!Y80-AVERAGE(Demographics!Y$2:Y$152))/_xlfn.STDEV.P(Demographics!Y$2:Y$152),4)</f>
        <v>-8.7800000000000003E-2</v>
      </c>
      <c r="Z80" s="2">
        <f>ROUND((Demographics!Z80-AVERAGE(Demographics!Z$2:Z$152))/_xlfn.STDEV.P(Demographics!Z$2:Z$152),4)</f>
        <v>0.64910000000000001</v>
      </c>
      <c r="AA80" s="2">
        <f>ROUND((Demographics!AA80-AVERAGE(Demographics!AA$2:AA$152))/_xlfn.STDEV.P(Demographics!AA$2:AA$152),4)</f>
        <v>0.15890000000000001</v>
      </c>
      <c r="AB80" s="2">
        <f>ROUND((Demographics!AB80-AVERAGE(Demographics!AB$2:AB$152))/_xlfn.STDEV.P(Demographics!AB$2:AB$152),4)</f>
        <v>-0.7127</v>
      </c>
      <c r="AC80" s="2">
        <f>ROUND((Demographics!AC80-AVERAGE(Demographics!AC$2:AC$152))/_xlfn.STDEV.P(Demographics!AC$2:AC$152),4)</f>
        <v>-0.22550000000000001</v>
      </c>
      <c r="AD80" s="2">
        <f>ROUND((Demographics!AD80-AVERAGE(Demographics!AD$2:AD$152))/_xlfn.STDEV.P(Demographics!AD$2:AD$152),4)</f>
        <v>0.10929999999999999</v>
      </c>
      <c r="AE80" s="2">
        <f>ROUND((Demographics!AE80-AVERAGE(Demographics!AE$2:AE$152))/_xlfn.STDEV.P(Demographics!AE$2:AE$152),4)</f>
        <v>0.78520000000000001</v>
      </c>
      <c r="AF80" s="2">
        <f>ROUND((Demographics!AF80-AVERAGE(Demographics!AF$2:AF$152))/_xlfn.STDEV.P(Demographics!AF$2:AF$152),4)</f>
        <v>1.7095</v>
      </c>
      <c r="AG80" s="2">
        <f>ROUND((Demographics!AG80-AVERAGE(Demographics!AG$2:AG$152))/_xlfn.STDEV.P(Demographics!AG$2:AG$152),4)</f>
        <v>1.2665999999999999</v>
      </c>
      <c r="AH80" s="2">
        <f>ROUND((Demographics!AH80-AVERAGE(Demographics!AH$2:AH$152))/_xlfn.STDEV.P(Demographics!AH$2:AH$152),4)</f>
        <v>-0.67559999999999998</v>
      </c>
      <c r="AI80" s="2">
        <f>ROUND((Demographics!AI80-AVERAGE(Demographics!AI$2:AI$152))/_xlfn.STDEV.P(Demographics!AI$2:AI$152),4)</f>
        <v>-0.43969999999999998</v>
      </c>
      <c r="AJ80" s="2">
        <f>ROUND((Demographics!AJ80-AVERAGE(Demographics!AJ$2:AJ$152))/_xlfn.STDEV.P(Demographics!AJ$2:AJ$152),4)</f>
        <v>-0.22650000000000001</v>
      </c>
      <c r="AK80" s="2">
        <f>ROUND((Demographics!AK80-AVERAGE(Demographics!AK$2:AK$152))/_xlfn.STDEV.P(Demographics!AK$2:AK$152),4)</f>
        <v>-1.3607</v>
      </c>
      <c r="AL80" s="2">
        <f>ROUND((Demographics!AL80-AVERAGE(Demographics!AL$2:AL$152))/_xlfn.STDEV.P(Demographics!AL$2:AL$152),4)</f>
        <v>-1.2645</v>
      </c>
      <c r="AM80" s="2">
        <f>ROUND((Demographics!AM80-AVERAGE(Demographics!AM$2:AM$152))/_xlfn.STDEV.P(Demographics!AM$2:AM$152),4)</f>
        <v>1.2756000000000001</v>
      </c>
      <c r="AN80" s="2">
        <f>ROUND((Demographics!AN80-AVERAGE(Demographics!AN$2:AN$152))/_xlfn.STDEV.P(Demographics!AN$2:AN$152),4)</f>
        <v>0.2</v>
      </c>
      <c r="AO80" s="2">
        <f>ROUND((Demographics!AO80-AVERAGE(Demographics!AO$2:AO$152))/_xlfn.STDEV.P(Demographics!AO$2:AO$152),4)</f>
        <v>-0.66459999999999997</v>
      </c>
      <c r="AP80" s="2">
        <f>ROUND((Demographics!AP80-AVERAGE(Demographics!AP$2:AP$152))/_xlfn.STDEV.P(Demographics!AP$2:AP$152),4)</f>
        <v>-1.2148000000000001</v>
      </c>
      <c r="AQ80" s="2">
        <f>ROUND((Demographics!AQ80-AVERAGE(Demographics!AQ$2:AQ$152))/_xlfn.STDEV.P(Demographics!AQ$2:AQ$152),4)</f>
        <v>-1.4690000000000001</v>
      </c>
      <c r="AR80" s="2">
        <f>ROUND((Demographics!AR80-AVERAGE(Demographics!AR$2:AR$152))/_xlfn.STDEV.P(Demographics!AR$2:AR$152),4)</f>
        <v>0.4153</v>
      </c>
    </row>
    <row r="81" spans="1:44" x14ac:dyDescent="0.55000000000000004">
      <c r="A81" s="2" t="s">
        <v>80</v>
      </c>
      <c r="B81" s="2">
        <f>ROUND((Demographics!B81-AVERAGE(Demographics!B$2:B$152))/_xlfn.STDEV.P(Demographics!B$2:B$152),4)</f>
        <v>0.31230000000000002</v>
      </c>
      <c r="C81" s="2">
        <f>ROUND((Demographics!C81-AVERAGE(Demographics!C$2:C$152))/_xlfn.STDEV.P(Demographics!C$2:C$152),4)</f>
        <v>-0.441</v>
      </c>
      <c r="D81" s="2">
        <f>ROUND((Demographics!D81-AVERAGE(Demographics!D$2:D$152))/_xlfn.STDEV.P(Demographics!D$2:D$152),4)</f>
        <v>-0.49809999999999999</v>
      </c>
      <c r="E81" s="2">
        <f>ROUND((Demographics!E81-AVERAGE(Demographics!E$2:E$152))/_xlfn.STDEV.P(Demographics!E$2:E$152),4)</f>
        <v>-0.72450000000000003</v>
      </c>
      <c r="F81" s="2">
        <f>ROUND((Demographics!F81-AVERAGE(Demographics!F$2:F$152))/_xlfn.STDEV.P(Demographics!F$2:F$152),4)</f>
        <v>-0.35520000000000002</v>
      </c>
      <c r="G81" s="2">
        <f>ROUND((Demographics!G81-AVERAGE(Demographics!G$2:G$152))/_xlfn.STDEV.P(Demographics!G$2:G$152),4)</f>
        <v>0.49220000000000003</v>
      </c>
      <c r="H81" s="2">
        <f>ROUND((Demographics!H81-AVERAGE(Demographics!H$2:H$152))/_xlfn.STDEV.P(Demographics!H$2:H$152),4)</f>
        <v>0.56920000000000004</v>
      </c>
      <c r="I81" s="2">
        <f>ROUND((Demographics!I81-AVERAGE(Demographics!I$2:I$152))/_xlfn.STDEV.P(Demographics!I$2:I$152),4)</f>
        <v>1.0042</v>
      </c>
      <c r="J81" s="2">
        <f>ROUND((Demographics!J81-AVERAGE(Demographics!J$2:J$152))/_xlfn.STDEV.P(Demographics!J$2:J$152),4)</f>
        <v>0.85129999999999995</v>
      </c>
      <c r="K81" s="2">
        <f>ROUND((Demographics!K81-AVERAGE(Demographics!K$2:K$152))/_xlfn.STDEV.P(Demographics!K$2:K$152),4)</f>
        <v>-0.40179999999999999</v>
      </c>
      <c r="L81" s="2">
        <f>ROUND((Demographics!L81-AVERAGE(Demographics!L$2:L$152))/_xlfn.STDEV.P(Demographics!L$2:L$152),4)</f>
        <v>0.51649999999999996</v>
      </c>
      <c r="M81" s="2">
        <f>ROUND((Demographics!M81-AVERAGE(Demographics!M$2:M$152))/_xlfn.STDEV.P(Demographics!M$2:M$152),4)</f>
        <v>1.2891999999999999</v>
      </c>
      <c r="N81" s="2">
        <f>ROUND((Demographics!N81-AVERAGE(Demographics!N$2:N$152))/_xlfn.STDEV.P(Demographics!N$2:N$152),4)</f>
        <v>-1.0338000000000001</v>
      </c>
      <c r="O81" s="2">
        <f>ROUND((Demographics!O81-AVERAGE(Demographics!O$2:O$152))/_xlfn.STDEV.P(Demographics!O$2:O$152),4)</f>
        <v>-0.92620000000000002</v>
      </c>
      <c r="P81" s="2">
        <f>ROUND((Demographics!P81-AVERAGE(Demographics!P$2:P$152))/_xlfn.STDEV.P(Demographics!P$2:P$152),4)</f>
        <v>0.73499999999999999</v>
      </c>
      <c r="Q81" s="2">
        <f>ROUND((Demographics!Q81-AVERAGE(Demographics!Q$2:Q$152))/_xlfn.STDEV.P(Demographics!Q$2:Q$152),4)</f>
        <v>-0.66090000000000004</v>
      </c>
      <c r="R81" s="2">
        <f>ROUND((Demographics!R81-AVERAGE(Demographics!R$2:R$152))/_xlfn.STDEV.P(Demographics!R$2:R$152),4)</f>
        <v>-0.52700000000000002</v>
      </c>
      <c r="S81" s="2">
        <f>ROUND((Demographics!S81-AVERAGE(Demographics!S$2:S$152))/_xlfn.STDEV.P(Demographics!S$2:S$152),4)</f>
        <v>1.5457000000000001</v>
      </c>
      <c r="T81" s="2">
        <f>ROUND((Demographics!T81-AVERAGE(Demographics!T$2:T$152))/_xlfn.STDEV.P(Demographics!T$2:T$152),4)</f>
        <v>-0.69350000000000001</v>
      </c>
      <c r="U81" s="2">
        <f>ROUND((Demographics!U81-AVERAGE(Demographics!U$2:U$152))/_xlfn.STDEV.P(Demographics!U$2:U$152),4)</f>
        <v>-0.90759999999999996</v>
      </c>
      <c r="V81" s="2">
        <f>ROUND((Demographics!V81-AVERAGE(Demographics!V$2:V$152))/_xlfn.STDEV.P(Demographics!V$2:V$152),4)</f>
        <v>-0.624</v>
      </c>
      <c r="W81" s="2">
        <f>ROUND((Demographics!W81-AVERAGE(Demographics!W$2:W$152))/_xlfn.STDEV.P(Demographics!W$2:W$152),4)</f>
        <v>9.5699999999999993E-2</v>
      </c>
      <c r="X81" s="2">
        <f>ROUND((Demographics!X81-AVERAGE(Demographics!X$2:X$152))/_xlfn.STDEV.P(Demographics!X$2:X$152),4)</f>
        <v>-0.81210000000000004</v>
      </c>
      <c r="Y81" s="2">
        <f>ROUND((Demographics!Y81-AVERAGE(Demographics!Y$2:Y$152))/_xlfn.STDEV.P(Demographics!Y$2:Y$152),4)</f>
        <v>0.61250000000000004</v>
      </c>
      <c r="Z81" s="2">
        <f>ROUND((Demographics!Z81-AVERAGE(Demographics!Z$2:Z$152))/_xlfn.STDEV.P(Demographics!Z$2:Z$152),4)</f>
        <v>1.7085999999999999</v>
      </c>
      <c r="AA81" s="2">
        <f>ROUND((Demographics!AA81-AVERAGE(Demographics!AA$2:AA$152))/_xlfn.STDEV.P(Demographics!AA$2:AA$152),4)</f>
        <v>-1.0654999999999999</v>
      </c>
      <c r="AB81" s="2">
        <f>ROUND((Demographics!AB81-AVERAGE(Demographics!AB$2:AB$152))/_xlfn.STDEV.P(Demographics!AB$2:AB$152),4)</f>
        <v>-0.87439999999999996</v>
      </c>
      <c r="AC81" s="2">
        <f>ROUND((Demographics!AC81-AVERAGE(Demographics!AC$2:AC$152))/_xlfn.STDEV.P(Demographics!AC$2:AC$152),4)</f>
        <v>8.8499999999999995E-2</v>
      </c>
      <c r="AD81" s="2">
        <f>ROUND((Demographics!AD81-AVERAGE(Demographics!AD$2:AD$152))/_xlfn.STDEV.P(Demographics!AD$2:AD$152),4)</f>
        <v>0.17380000000000001</v>
      </c>
      <c r="AE81" s="2">
        <f>ROUND((Demographics!AE81-AVERAGE(Demographics!AE$2:AE$152))/_xlfn.STDEV.P(Demographics!AE$2:AE$152),4)</f>
        <v>1.2302999999999999</v>
      </c>
      <c r="AF81" s="2">
        <f>ROUND((Demographics!AF81-AVERAGE(Demographics!AF$2:AF$152))/_xlfn.STDEV.P(Demographics!AF$2:AF$152),4)</f>
        <v>-0.40260000000000001</v>
      </c>
      <c r="AG81" s="2">
        <f>ROUND((Demographics!AG81-AVERAGE(Demographics!AG$2:AG$152))/_xlfn.STDEV.P(Demographics!AG$2:AG$152),4)</f>
        <v>1.8010999999999999</v>
      </c>
      <c r="AH81" s="2">
        <f>ROUND((Demographics!AH81-AVERAGE(Demographics!AH$2:AH$152))/_xlfn.STDEV.P(Demographics!AH$2:AH$152),4)</f>
        <v>-0.68379999999999996</v>
      </c>
      <c r="AI81" s="2">
        <f>ROUND((Demographics!AI81-AVERAGE(Demographics!AI$2:AI$152))/_xlfn.STDEV.P(Demographics!AI$2:AI$152),4)</f>
        <v>-0.5373</v>
      </c>
      <c r="AJ81" s="2">
        <f>ROUND((Demographics!AJ81-AVERAGE(Demographics!AJ$2:AJ$152))/_xlfn.STDEV.P(Demographics!AJ$2:AJ$152),4)</f>
        <v>-0.22650000000000001</v>
      </c>
      <c r="AK81" s="2">
        <f>ROUND((Demographics!AK81-AVERAGE(Demographics!AK$2:AK$152))/_xlfn.STDEV.P(Demographics!AK$2:AK$152),4)</f>
        <v>-0.88380000000000003</v>
      </c>
      <c r="AL81" s="2">
        <f>ROUND((Demographics!AL81-AVERAGE(Demographics!AL$2:AL$152))/_xlfn.STDEV.P(Demographics!AL$2:AL$152),4)</f>
        <v>-0.59340000000000004</v>
      </c>
      <c r="AM81" s="2">
        <f>ROUND((Demographics!AM81-AVERAGE(Demographics!AM$2:AM$152))/_xlfn.STDEV.P(Demographics!AM$2:AM$152),4)</f>
        <v>0.1515</v>
      </c>
      <c r="AN81" s="2">
        <f>ROUND((Demographics!AN81-AVERAGE(Demographics!AN$2:AN$152))/_xlfn.STDEV.P(Demographics!AN$2:AN$152),4)</f>
        <v>0.33239999999999997</v>
      </c>
      <c r="AO81" s="2">
        <f>ROUND((Demographics!AO81-AVERAGE(Demographics!AO$2:AO$152))/_xlfn.STDEV.P(Demographics!AO$2:AO$152),4)</f>
        <v>-5.16E-2</v>
      </c>
      <c r="AP81" s="2">
        <f>ROUND((Demographics!AP81-AVERAGE(Demographics!AP$2:AP$152))/_xlfn.STDEV.P(Demographics!AP$2:AP$152),4)</f>
        <v>-0.37440000000000001</v>
      </c>
      <c r="AQ81" s="2">
        <f>ROUND((Demographics!AQ81-AVERAGE(Demographics!AQ$2:AQ$152))/_xlfn.STDEV.P(Demographics!AQ$2:AQ$152),4)</f>
        <v>0.47689999999999999</v>
      </c>
      <c r="AR81" s="2">
        <f>ROUND((Demographics!AR81-AVERAGE(Demographics!AR$2:AR$152))/_xlfn.STDEV.P(Demographics!AR$2:AR$152),4)</f>
        <v>-0.55130000000000001</v>
      </c>
    </row>
    <row r="82" spans="1:44" x14ac:dyDescent="0.55000000000000004">
      <c r="A82" s="2" t="s">
        <v>81</v>
      </c>
      <c r="B82" s="2">
        <f>ROUND((Demographics!B82-AVERAGE(Demographics!B$2:B$152))/_xlfn.STDEV.P(Demographics!B$2:B$152),4)</f>
        <v>-0.34749999999999998</v>
      </c>
      <c r="C82" s="2">
        <f>ROUND((Demographics!C82-AVERAGE(Demographics!C$2:C$152))/_xlfn.STDEV.P(Demographics!C$2:C$152),4)</f>
        <v>-1.0156000000000001</v>
      </c>
      <c r="D82" s="2">
        <f>ROUND((Demographics!D82-AVERAGE(Demographics!D$2:D$152))/_xlfn.STDEV.P(Demographics!D$2:D$152),4)</f>
        <v>-1.0322</v>
      </c>
      <c r="E82" s="2">
        <f>ROUND((Demographics!E82-AVERAGE(Demographics!E$2:E$152))/_xlfn.STDEV.P(Demographics!E$2:E$152),4)</f>
        <v>-1.2242</v>
      </c>
      <c r="F82" s="2">
        <f>ROUND((Demographics!F82-AVERAGE(Demographics!F$2:F$152))/_xlfn.STDEV.P(Demographics!F$2:F$152),4)</f>
        <v>0.51519999999999999</v>
      </c>
      <c r="G82" s="2">
        <f>ROUND((Demographics!G82-AVERAGE(Demographics!G$2:G$152))/_xlfn.STDEV.P(Demographics!G$2:G$152),4)</f>
        <v>1.7000999999999999</v>
      </c>
      <c r="H82" s="2">
        <f>ROUND((Demographics!H82-AVERAGE(Demographics!H$2:H$152))/_xlfn.STDEV.P(Demographics!H$2:H$152),4)</f>
        <v>1.3080000000000001</v>
      </c>
      <c r="I82" s="2">
        <f>ROUND((Demographics!I82-AVERAGE(Demographics!I$2:I$152))/_xlfn.STDEV.P(Demographics!I$2:I$152),4)</f>
        <v>0.93149999999999999</v>
      </c>
      <c r="J82" s="2">
        <f>ROUND((Demographics!J82-AVERAGE(Demographics!J$2:J$152))/_xlfn.STDEV.P(Demographics!J$2:J$152),4)</f>
        <v>-0.19989999999999999</v>
      </c>
      <c r="K82" s="2">
        <f>ROUND((Demographics!K82-AVERAGE(Demographics!K$2:K$152))/_xlfn.STDEV.P(Demographics!K$2:K$152),4)</f>
        <v>-1.0450999999999999</v>
      </c>
      <c r="L82" s="2">
        <f>ROUND((Demographics!L82-AVERAGE(Demographics!L$2:L$152))/_xlfn.STDEV.P(Demographics!L$2:L$152),4)</f>
        <v>0.1326</v>
      </c>
      <c r="M82" s="2">
        <f>ROUND((Demographics!M82-AVERAGE(Demographics!M$2:M$152))/_xlfn.STDEV.P(Demographics!M$2:M$152),4)</f>
        <v>0.95169999999999999</v>
      </c>
      <c r="N82" s="2">
        <f>ROUND((Demographics!N82-AVERAGE(Demographics!N$2:N$152))/_xlfn.STDEV.P(Demographics!N$2:N$152),4)</f>
        <v>-0.77980000000000005</v>
      </c>
      <c r="O82" s="2">
        <f>ROUND((Demographics!O82-AVERAGE(Demographics!O$2:O$152))/_xlfn.STDEV.P(Demographics!O$2:O$152),4)</f>
        <v>-0.61060000000000003</v>
      </c>
      <c r="P82" s="2">
        <f>ROUND((Demographics!P82-AVERAGE(Demographics!P$2:P$152))/_xlfn.STDEV.P(Demographics!P$2:P$152),4)</f>
        <v>-0.30420000000000003</v>
      </c>
      <c r="Q82" s="2">
        <f>ROUND((Demographics!Q82-AVERAGE(Demographics!Q$2:Q$152))/_xlfn.STDEV.P(Demographics!Q$2:Q$152),4)</f>
        <v>-1.0217000000000001</v>
      </c>
      <c r="R82" s="2">
        <f>ROUND((Demographics!R82-AVERAGE(Demographics!R$2:R$152))/_xlfn.STDEV.P(Demographics!R$2:R$152),4)</f>
        <v>-0.40550000000000003</v>
      </c>
      <c r="S82" s="2">
        <f>ROUND((Demographics!S82-AVERAGE(Demographics!S$2:S$152))/_xlfn.STDEV.P(Demographics!S$2:S$152),4)</f>
        <v>0.59309999999999996</v>
      </c>
      <c r="T82" s="2">
        <f>ROUND((Demographics!T82-AVERAGE(Demographics!T$2:T$152))/_xlfn.STDEV.P(Demographics!T$2:T$152),4)</f>
        <v>-0.93740000000000001</v>
      </c>
      <c r="U82" s="2">
        <f>ROUND((Demographics!U82-AVERAGE(Demographics!U$2:U$152))/_xlfn.STDEV.P(Demographics!U$2:U$152),4)</f>
        <v>-0.89900000000000002</v>
      </c>
      <c r="V82" s="2">
        <f>ROUND((Demographics!V82-AVERAGE(Demographics!V$2:V$152))/_xlfn.STDEV.P(Demographics!V$2:V$152),4)</f>
        <v>0.1424</v>
      </c>
      <c r="W82" s="2">
        <f>ROUND((Demographics!W82-AVERAGE(Demographics!W$2:W$152))/_xlfn.STDEV.P(Demographics!W$2:W$152),4)</f>
        <v>0.62980000000000003</v>
      </c>
      <c r="X82" s="2">
        <f>ROUND((Demographics!X82-AVERAGE(Demographics!X$2:X$152))/_xlfn.STDEV.P(Demographics!X$2:X$152),4)</f>
        <v>-1.3613999999999999</v>
      </c>
      <c r="Y82" s="2">
        <f>ROUND((Demographics!Y82-AVERAGE(Demographics!Y$2:Y$152))/_xlfn.STDEV.P(Demographics!Y$2:Y$152),4)</f>
        <v>0.73819999999999997</v>
      </c>
      <c r="Z82" s="2">
        <f>ROUND((Demographics!Z82-AVERAGE(Demographics!Z$2:Z$152))/_xlfn.STDEV.P(Demographics!Z$2:Z$152),4)</f>
        <v>0.18890000000000001</v>
      </c>
      <c r="AA82" s="2">
        <f>ROUND((Demographics!AA82-AVERAGE(Demographics!AA$2:AA$152))/_xlfn.STDEV.P(Demographics!AA$2:AA$152),4)</f>
        <v>0.72130000000000005</v>
      </c>
      <c r="AB82" s="2">
        <f>ROUND((Demographics!AB82-AVERAGE(Demographics!AB$2:AB$152))/_xlfn.STDEV.P(Demographics!AB$2:AB$152),4)</f>
        <v>-0.6613</v>
      </c>
      <c r="AC82" s="2">
        <f>ROUND((Demographics!AC82-AVERAGE(Demographics!AC$2:AC$152))/_xlfn.STDEV.P(Demographics!AC$2:AC$152),4)</f>
        <v>-0.34210000000000002</v>
      </c>
      <c r="AD82" s="2">
        <f>ROUND((Demographics!AD82-AVERAGE(Demographics!AD$2:AD$152))/_xlfn.STDEV.P(Demographics!AD$2:AD$152),4)</f>
        <v>0.68330000000000002</v>
      </c>
      <c r="AE82" s="2">
        <f>ROUND((Demographics!AE82-AVERAGE(Demographics!AE$2:AE$152))/_xlfn.STDEV.P(Demographics!AE$2:AE$152),4)</f>
        <v>0.58699999999999997</v>
      </c>
      <c r="AF82" s="2">
        <f>ROUND((Demographics!AF82-AVERAGE(Demographics!AF$2:AF$152))/_xlfn.STDEV.P(Demographics!AF$2:AF$152),4)</f>
        <v>6.7000000000000004E-2</v>
      </c>
      <c r="AG82" s="2">
        <f>ROUND((Demographics!AG82-AVERAGE(Demographics!AG$2:AG$152))/_xlfn.STDEV.P(Demographics!AG$2:AG$152),4)</f>
        <v>0.32550000000000001</v>
      </c>
      <c r="AH82" s="2">
        <f>ROUND((Demographics!AH82-AVERAGE(Demographics!AH$2:AH$152))/_xlfn.STDEV.P(Demographics!AH$2:AH$152),4)</f>
        <v>-0.67149999999999999</v>
      </c>
      <c r="AI82" s="2">
        <f>ROUND((Demographics!AI82-AVERAGE(Demographics!AI$2:AI$152))/_xlfn.STDEV.P(Demographics!AI$2:AI$152),4)</f>
        <v>-0.55189999999999995</v>
      </c>
      <c r="AJ82" s="2">
        <f>ROUND((Demographics!AJ82-AVERAGE(Demographics!AJ$2:AJ$152))/_xlfn.STDEV.P(Demographics!AJ$2:AJ$152),4)</f>
        <v>-0.2334</v>
      </c>
      <c r="AK82" s="2">
        <f>ROUND((Demographics!AK82-AVERAGE(Demographics!AK$2:AK$152))/_xlfn.STDEV.P(Demographics!AK$2:AK$152),4)</f>
        <v>-0.39300000000000002</v>
      </c>
      <c r="AL82" s="2">
        <f>ROUND((Demographics!AL82-AVERAGE(Demographics!AL$2:AL$152))/_xlfn.STDEV.P(Demographics!AL$2:AL$152),4)</f>
        <v>0.39689999999999998</v>
      </c>
      <c r="AM82" s="2">
        <f>ROUND((Demographics!AM82-AVERAGE(Demographics!AM$2:AM$152))/_xlfn.STDEV.P(Demographics!AM$2:AM$152),4)</f>
        <v>-0.26579999999999998</v>
      </c>
      <c r="AN82" s="2">
        <f>ROUND((Demographics!AN82-AVERAGE(Demographics!AN$2:AN$152))/_xlfn.STDEV.P(Demographics!AN$2:AN$152),4)</f>
        <v>1.1133</v>
      </c>
      <c r="AO82" s="2">
        <f>ROUND((Demographics!AO82-AVERAGE(Demographics!AO$2:AO$152))/_xlfn.STDEV.P(Demographics!AO$2:AO$152),4)</f>
        <v>-0.1217</v>
      </c>
      <c r="AP82" s="2">
        <f>ROUND((Demographics!AP82-AVERAGE(Demographics!AP$2:AP$152))/_xlfn.STDEV.P(Demographics!AP$2:AP$152),4)</f>
        <v>-0.66830000000000001</v>
      </c>
      <c r="AQ82" s="2">
        <f>ROUND((Demographics!AQ82-AVERAGE(Demographics!AQ$2:AQ$152))/_xlfn.STDEV.P(Demographics!AQ$2:AQ$152),4)</f>
        <v>-1.1512</v>
      </c>
      <c r="AR82" s="2">
        <f>ROUND((Demographics!AR82-AVERAGE(Demographics!AR$2:AR$152))/_xlfn.STDEV.P(Demographics!AR$2:AR$152),4)</f>
        <v>-1.1006</v>
      </c>
    </row>
    <row r="83" spans="1:44" x14ac:dyDescent="0.55000000000000004">
      <c r="A83" s="2" t="s">
        <v>82</v>
      </c>
      <c r="B83" s="2">
        <f>ROUND((Demographics!B83-AVERAGE(Demographics!B$2:B$152))/_xlfn.STDEV.P(Demographics!B$2:B$152),4)</f>
        <v>-0.159</v>
      </c>
      <c r="C83" s="2">
        <f>ROUND((Demographics!C83-AVERAGE(Demographics!C$2:C$152))/_xlfn.STDEV.P(Demographics!C$2:C$152),4)</f>
        <v>-0.49220000000000003</v>
      </c>
      <c r="D83" s="2">
        <f>ROUND((Demographics!D83-AVERAGE(Demographics!D$2:D$152))/_xlfn.STDEV.P(Demographics!D$2:D$152),4)</f>
        <v>-0.28689999999999999</v>
      </c>
      <c r="E83" s="2">
        <f>ROUND((Demographics!E83-AVERAGE(Demographics!E$2:E$152))/_xlfn.STDEV.P(Demographics!E$2:E$152),4)</f>
        <v>1.1868000000000001</v>
      </c>
      <c r="F83" s="2">
        <f>ROUND((Demographics!F83-AVERAGE(Demographics!F$2:F$152))/_xlfn.STDEV.P(Demographics!F$2:F$152),4)</f>
        <v>1.05</v>
      </c>
      <c r="G83" s="2">
        <f>ROUND((Demographics!G83-AVERAGE(Demographics!G$2:G$152))/_xlfn.STDEV.P(Demographics!G$2:G$152),4)</f>
        <v>-0.3221</v>
      </c>
      <c r="H83" s="2">
        <f>ROUND((Demographics!H83-AVERAGE(Demographics!H$2:H$152))/_xlfn.STDEV.P(Demographics!H$2:H$152),4)</f>
        <v>6.88E-2</v>
      </c>
      <c r="I83" s="2">
        <f>ROUND((Demographics!I83-AVERAGE(Demographics!I$2:I$152))/_xlfn.STDEV.P(Demographics!I$2:I$152),4)</f>
        <v>-0.34139999999999998</v>
      </c>
      <c r="J83" s="2">
        <f>ROUND((Demographics!J83-AVERAGE(Demographics!J$2:J$152))/_xlfn.STDEV.P(Demographics!J$2:J$152),4)</f>
        <v>-0.38590000000000002</v>
      </c>
      <c r="K83" s="2">
        <f>ROUND((Demographics!K83-AVERAGE(Demographics!K$2:K$152))/_xlfn.STDEV.P(Demographics!K$2:K$152),4)</f>
        <v>0.82189999999999996</v>
      </c>
      <c r="L83" s="2">
        <f>ROUND((Demographics!L83-AVERAGE(Demographics!L$2:L$152))/_xlfn.STDEV.P(Demographics!L$2:L$152),4)</f>
        <v>-0.14630000000000001</v>
      </c>
      <c r="M83" s="2">
        <f>ROUND((Demographics!M83-AVERAGE(Demographics!M$2:M$152))/_xlfn.STDEV.P(Demographics!M$2:M$152),4)</f>
        <v>-0.14449999999999999</v>
      </c>
      <c r="N83" s="2">
        <f>ROUND((Demographics!N83-AVERAGE(Demographics!N$2:N$152))/_xlfn.STDEV.P(Demographics!N$2:N$152),4)</f>
        <v>0.35759999999999997</v>
      </c>
      <c r="O83" s="2">
        <f>ROUND((Demographics!O83-AVERAGE(Demographics!O$2:O$152))/_xlfn.STDEV.P(Demographics!O$2:O$152),4)</f>
        <v>0.218</v>
      </c>
      <c r="P83" s="2">
        <f>ROUND((Demographics!P83-AVERAGE(Demographics!P$2:P$152))/_xlfn.STDEV.P(Demographics!P$2:P$152),4)</f>
        <v>-0.57889999999999997</v>
      </c>
      <c r="Q83" s="2">
        <f>ROUND((Demographics!Q83-AVERAGE(Demographics!Q$2:Q$152))/_xlfn.STDEV.P(Demographics!Q$2:Q$152),4)</f>
        <v>0.44180000000000003</v>
      </c>
      <c r="R83" s="2">
        <f>ROUND((Demographics!R83-AVERAGE(Demographics!R$2:R$152))/_xlfn.STDEV.P(Demographics!R$2:R$152),4)</f>
        <v>0.30270000000000002</v>
      </c>
      <c r="S83" s="2">
        <f>ROUND((Demographics!S83-AVERAGE(Demographics!S$2:S$152))/_xlfn.STDEV.P(Demographics!S$2:S$152),4)</f>
        <v>-0.6391</v>
      </c>
      <c r="T83" s="2">
        <f>ROUND((Demographics!T83-AVERAGE(Demographics!T$2:T$152))/_xlfn.STDEV.P(Demographics!T$2:T$152),4)</f>
        <v>0.50739999999999996</v>
      </c>
      <c r="U83" s="2">
        <f>ROUND((Demographics!U83-AVERAGE(Demographics!U$2:U$152))/_xlfn.STDEV.P(Demographics!U$2:U$152),4)</f>
        <v>0.39369999999999999</v>
      </c>
      <c r="V83" s="2">
        <f>ROUND((Demographics!V83-AVERAGE(Demographics!V$2:V$152))/_xlfn.STDEV.P(Demographics!V$2:V$152),4)</f>
        <v>-0.28149999999999997</v>
      </c>
      <c r="W83" s="2">
        <f>ROUND((Demographics!W83-AVERAGE(Demographics!W$2:W$152))/_xlfn.STDEV.P(Demographics!W$2:W$152),4)</f>
        <v>0.90329999999999999</v>
      </c>
      <c r="X83" s="2">
        <f>ROUND((Demographics!X83-AVERAGE(Demographics!X$2:X$152))/_xlfn.STDEV.P(Demographics!X$2:X$152),4)</f>
        <v>0.84719999999999995</v>
      </c>
      <c r="Y83" s="2">
        <f>ROUND((Demographics!Y83-AVERAGE(Demographics!Y$2:Y$152))/_xlfn.STDEV.P(Demographics!Y$2:Y$152),4)</f>
        <v>-0.86899999999999999</v>
      </c>
      <c r="Z83" s="2">
        <f>ROUND((Demographics!Z83-AVERAGE(Demographics!Z$2:Z$152))/_xlfn.STDEV.P(Demographics!Z$2:Z$152),4)</f>
        <v>-0.56930000000000003</v>
      </c>
      <c r="AA83" s="2">
        <f>ROUND((Demographics!AA83-AVERAGE(Demographics!AA$2:AA$152))/_xlfn.STDEV.P(Demographics!AA$2:AA$152),4)</f>
        <v>0.55159999999999998</v>
      </c>
      <c r="AB83" s="2">
        <f>ROUND((Demographics!AB83-AVERAGE(Demographics!AB$2:AB$152))/_xlfn.STDEV.P(Demographics!AB$2:AB$152),4)</f>
        <v>0.33110000000000001</v>
      </c>
      <c r="AC83" s="2">
        <f>ROUND((Demographics!AC83-AVERAGE(Demographics!AC$2:AC$152))/_xlfn.STDEV.P(Demographics!AC$2:AC$152),4)</f>
        <v>0.88700000000000001</v>
      </c>
      <c r="AD83" s="2">
        <f>ROUND((Demographics!AD83-AVERAGE(Demographics!AD$2:AD$152))/_xlfn.STDEV.P(Demographics!AD$2:AD$152),4)</f>
        <v>-1.0322</v>
      </c>
      <c r="AE83" s="2">
        <f>ROUND((Demographics!AE83-AVERAGE(Demographics!AE$2:AE$152))/_xlfn.STDEV.P(Demographics!AE$2:AE$152),4)</f>
        <v>-0.12790000000000001</v>
      </c>
      <c r="AF83" s="2">
        <f>ROUND((Demographics!AF83-AVERAGE(Demographics!AF$2:AF$152))/_xlfn.STDEV.P(Demographics!AF$2:AF$152),4)</f>
        <v>0.54110000000000003</v>
      </c>
      <c r="AG83" s="2">
        <f>ROUND((Demographics!AG83-AVERAGE(Demographics!AG$2:AG$152))/_xlfn.STDEV.P(Demographics!AG$2:AG$152),4)</f>
        <v>-0.86439999999999995</v>
      </c>
      <c r="AH83" s="2">
        <f>ROUND((Demographics!AH83-AVERAGE(Demographics!AH$2:AH$152))/_xlfn.STDEV.P(Demographics!AH$2:AH$152),4)</f>
        <v>0.48770000000000002</v>
      </c>
      <c r="AI83" s="2">
        <f>ROUND((Demographics!AI83-AVERAGE(Demographics!AI$2:AI$152))/_xlfn.STDEV.P(Demographics!AI$2:AI$152),4)</f>
        <v>0.37530000000000002</v>
      </c>
      <c r="AJ83" s="2">
        <f>ROUND((Demographics!AJ83-AVERAGE(Demographics!AJ$2:AJ$152))/_xlfn.STDEV.P(Demographics!AJ$2:AJ$152),4)</f>
        <v>0.30059999999999998</v>
      </c>
      <c r="AK83" s="2">
        <f>ROUND((Demographics!AK83-AVERAGE(Demographics!AK$2:AK$152))/_xlfn.STDEV.P(Demographics!AK$2:AK$152),4)</f>
        <v>-0.32329999999999998</v>
      </c>
      <c r="AL83" s="2">
        <f>ROUND((Demographics!AL83-AVERAGE(Demographics!AL$2:AL$152))/_xlfn.STDEV.P(Demographics!AL$2:AL$152),4)</f>
        <v>0.20660000000000001</v>
      </c>
      <c r="AM83" s="2">
        <f>ROUND((Demographics!AM83-AVERAGE(Demographics!AM$2:AM$152))/_xlfn.STDEV.P(Demographics!AM$2:AM$152),4)</f>
        <v>0.64559999999999995</v>
      </c>
      <c r="AN83" s="2">
        <f>ROUND((Demographics!AN83-AVERAGE(Demographics!AN$2:AN$152))/_xlfn.STDEV.P(Demographics!AN$2:AN$152),4)</f>
        <v>0.2374</v>
      </c>
      <c r="AO83" s="2">
        <f>ROUND((Demographics!AO83-AVERAGE(Demographics!AO$2:AO$152))/_xlfn.STDEV.P(Demographics!AO$2:AO$152),4)</f>
        <v>-0.79020000000000001</v>
      </c>
      <c r="AP83" s="2">
        <f>ROUND((Demographics!AP83-AVERAGE(Demographics!AP$2:AP$152))/_xlfn.STDEV.P(Demographics!AP$2:AP$152),4)</f>
        <v>-0.70850000000000002</v>
      </c>
      <c r="AQ83" s="2">
        <f>ROUND((Demographics!AQ83-AVERAGE(Demographics!AQ$2:AQ$152))/_xlfn.STDEV.P(Demographics!AQ$2:AQ$152),4)</f>
        <v>-0.95599999999999996</v>
      </c>
      <c r="AR83" s="2">
        <f>ROUND((Demographics!AR83-AVERAGE(Demographics!AR$2:AR$152))/_xlfn.STDEV.P(Demographics!AR$2:AR$152),4)</f>
        <v>0.23169999999999999</v>
      </c>
    </row>
    <row r="84" spans="1:44" x14ac:dyDescent="0.55000000000000004">
      <c r="A84" s="2" t="s">
        <v>83</v>
      </c>
      <c r="B84" s="2">
        <f>ROUND((Demographics!B84-AVERAGE(Demographics!B$2:B$152))/_xlfn.STDEV.P(Demographics!B$2:B$152),4)</f>
        <v>-0.1275</v>
      </c>
      <c r="C84" s="2">
        <f>ROUND((Demographics!C84-AVERAGE(Demographics!C$2:C$152))/_xlfn.STDEV.P(Demographics!C$2:C$152),4)</f>
        <v>-0.2646</v>
      </c>
      <c r="D84" s="2">
        <f>ROUND((Demographics!D84-AVERAGE(Demographics!D$2:D$152))/_xlfn.STDEV.P(Demographics!D$2:D$152),4)</f>
        <v>-0.42280000000000001</v>
      </c>
      <c r="E84" s="2">
        <f>ROUND((Demographics!E84-AVERAGE(Demographics!E$2:E$152))/_xlfn.STDEV.P(Demographics!E$2:E$152),4)</f>
        <v>0.39979999999999999</v>
      </c>
      <c r="F84" s="2">
        <f>ROUND((Demographics!F84-AVERAGE(Demographics!F$2:F$152))/_xlfn.STDEV.P(Demographics!F$2:F$152),4)</f>
        <v>0.59909999999999997</v>
      </c>
      <c r="G84" s="2">
        <f>ROUND((Demographics!G84-AVERAGE(Demographics!G$2:G$152))/_xlfn.STDEV.P(Demographics!G$2:G$152),4)</f>
        <v>0.36270000000000002</v>
      </c>
      <c r="H84" s="2">
        <f>ROUND((Demographics!H84-AVERAGE(Demographics!H$2:H$152))/_xlfn.STDEV.P(Demographics!H$2:H$152),4)</f>
        <v>0.188</v>
      </c>
      <c r="I84" s="2">
        <f>ROUND((Demographics!I84-AVERAGE(Demographics!I$2:I$152))/_xlfn.STDEV.P(Demographics!I$2:I$152),4)</f>
        <v>5.4300000000000001E-2</v>
      </c>
      <c r="J84" s="2">
        <f>ROUND((Demographics!J84-AVERAGE(Demographics!J$2:J$152))/_xlfn.STDEV.P(Demographics!J$2:J$152),4)</f>
        <v>-0.62539999999999996</v>
      </c>
      <c r="K84" s="2">
        <f>ROUND((Demographics!K84-AVERAGE(Demographics!K$2:K$152))/_xlfn.STDEV.P(Demographics!K$2:K$152),4)</f>
        <v>0.90300000000000002</v>
      </c>
      <c r="L84" s="2">
        <f>ROUND((Demographics!L84-AVERAGE(Demographics!L$2:L$152))/_xlfn.STDEV.P(Demographics!L$2:L$152),4)</f>
        <v>-0.79149999999999998</v>
      </c>
      <c r="M84" s="2">
        <f>ROUND((Demographics!M84-AVERAGE(Demographics!M$2:M$152))/_xlfn.STDEV.P(Demographics!M$2:M$152),4)</f>
        <v>-0.45390000000000003</v>
      </c>
      <c r="N84" s="2">
        <f>ROUND((Demographics!N84-AVERAGE(Demographics!N$2:N$152))/_xlfn.STDEV.P(Demographics!N$2:N$152),4)</f>
        <v>0.85680000000000001</v>
      </c>
      <c r="O84" s="2">
        <f>ROUND((Demographics!O84-AVERAGE(Demographics!O$2:O$152))/_xlfn.STDEV.P(Demographics!O$2:O$152),4)</f>
        <v>1.0660000000000001</v>
      </c>
      <c r="P84" s="2">
        <f>ROUND((Demographics!P84-AVERAGE(Demographics!P$2:P$152))/_xlfn.STDEV.P(Demographics!P$2:P$152),4)</f>
        <v>-0.54790000000000005</v>
      </c>
      <c r="Q84" s="2">
        <f>ROUND((Demographics!Q84-AVERAGE(Demographics!Q$2:Q$152))/_xlfn.STDEV.P(Demographics!Q$2:Q$152),4)</f>
        <v>0.79659999999999997</v>
      </c>
      <c r="R84" s="2">
        <f>ROUND((Demographics!R84-AVERAGE(Demographics!R$2:R$152))/_xlfn.STDEV.P(Demographics!R$2:R$152),4)</f>
        <v>-0.65539999999999998</v>
      </c>
      <c r="S84" s="2">
        <f>ROUND((Demographics!S84-AVERAGE(Demographics!S$2:S$152))/_xlfn.STDEV.P(Demographics!S$2:S$152),4)</f>
        <v>-0.71</v>
      </c>
      <c r="T84" s="2">
        <f>ROUND((Demographics!T84-AVERAGE(Demographics!T$2:T$152))/_xlfn.STDEV.P(Demographics!T$2:T$152),4)</f>
        <v>0.53959999999999997</v>
      </c>
      <c r="U84" s="2">
        <f>ROUND((Demographics!U84-AVERAGE(Demographics!U$2:U$152))/_xlfn.STDEV.P(Demographics!U$2:U$152),4)</f>
        <v>0.78090000000000004</v>
      </c>
      <c r="V84" s="2">
        <f>ROUND((Demographics!V84-AVERAGE(Demographics!V$2:V$152))/_xlfn.STDEV.P(Demographics!V$2:V$152),4)</f>
        <v>1.8243</v>
      </c>
      <c r="W84" s="2">
        <f>ROUND((Demographics!W84-AVERAGE(Demographics!W$2:W$152))/_xlfn.STDEV.P(Demographics!W$2:W$152),4)</f>
        <v>-0.1023</v>
      </c>
      <c r="X84" s="2">
        <f>ROUND((Demographics!X84-AVERAGE(Demographics!X$2:X$152))/_xlfn.STDEV.P(Demographics!X$2:X$152),4)</f>
        <v>0.77349999999999997</v>
      </c>
      <c r="Y84" s="2">
        <f>ROUND((Demographics!Y84-AVERAGE(Demographics!Y$2:Y$152))/_xlfn.STDEV.P(Demographics!Y$2:Y$152),4)</f>
        <v>-1.2430000000000001</v>
      </c>
      <c r="Z84" s="2">
        <f>ROUND((Demographics!Z84-AVERAGE(Demographics!Z$2:Z$152))/_xlfn.STDEV.P(Demographics!Z$2:Z$152),4)</f>
        <v>-1.1234</v>
      </c>
      <c r="AA84" s="2">
        <f>ROUND((Demographics!AA84-AVERAGE(Demographics!AA$2:AA$152))/_xlfn.STDEV.P(Demographics!AA$2:AA$152),4)</f>
        <v>0.48499999999999999</v>
      </c>
      <c r="AB84" s="2">
        <f>ROUND((Demographics!AB84-AVERAGE(Demographics!AB$2:AB$152))/_xlfn.STDEV.P(Demographics!AB$2:AB$152),4)</f>
        <v>1.0757000000000001</v>
      </c>
      <c r="AC84" s="2">
        <f>ROUND((Demographics!AC84-AVERAGE(Demographics!AC$2:AC$152))/_xlfn.STDEV.P(Demographics!AC$2:AC$152),4)</f>
        <v>-0.54849999999999999</v>
      </c>
      <c r="AD84" s="2">
        <f>ROUND((Demographics!AD84-AVERAGE(Demographics!AD$2:AD$152))/_xlfn.STDEV.P(Demographics!AD$2:AD$152),4)</f>
        <v>-0.60650000000000004</v>
      </c>
      <c r="AE84" s="2">
        <f>ROUND((Demographics!AE84-AVERAGE(Demographics!AE$2:AE$152))/_xlfn.STDEV.P(Demographics!AE$2:AE$152),4)</f>
        <v>-0.49509999999999998</v>
      </c>
      <c r="AF84" s="2">
        <f>ROUND((Demographics!AF84-AVERAGE(Demographics!AF$2:AF$152))/_xlfn.STDEV.P(Demographics!AF$2:AF$152),4)</f>
        <v>0.92079999999999995</v>
      </c>
      <c r="AG84" s="2">
        <f>ROUND((Demographics!AG84-AVERAGE(Demographics!AG$2:AG$152))/_xlfn.STDEV.P(Demographics!AG$2:AG$152),4)</f>
        <v>-0.86439999999999995</v>
      </c>
      <c r="AH84" s="2">
        <f>ROUND((Demographics!AH84-AVERAGE(Demographics!AH$2:AH$152))/_xlfn.STDEV.P(Demographics!AH$2:AH$152),4)</f>
        <v>-0.30149999999999999</v>
      </c>
      <c r="AI84" s="2">
        <f>ROUND((Demographics!AI84-AVERAGE(Demographics!AI$2:AI$152))/_xlfn.STDEV.P(Demographics!AI$2:AI$152),4)</f>
        <v>-0.14199999999999999</v>
      </c>
      <c r="AJ84" s="2">
        <f>ROUND((Demographics!AJ84-AVERAGE(Demographics!AJ$2:AJ$152))/_xlfn.STDEV.P(Demographics!AJ$2:AJ$152),4)</f>
        <v>-0.20569999999999999</v>
      </c>
      <c r="AK84" s="2">
        <f>ROUND((Demographics!AK84-AVERAGE(Demographics!AK$2:AK$152))/_xlfn.STDEV.P(Demographics!AK$2:AK$152),4)</f>
        <v>-0.80369999999999997</v>
      </c>
      <c r="AL84" s="2">
        <f>ROUND((Demographics!AL84-AVERAGE(Demographics!AL$2:AL$152))/_xlfn.STDEV.P(Demographics!AL$2:AL$152),4)</f>
        <v>0.8448</v>
      </c>
      <c r="AM84" s="2">
        <f>ROUND((Demographics!AM84-AVERAGE(Demographics!AM$2:AM$152))/_xlfn.STDEV.P(Demographics!AM$2:AM$152),4)</f>
        <v>0.30499999999999999</v>
      </c>
      <c r="AN84" s="2">
        <f>ROUND((Demographics!AN84-AVERAGE(Demographics!AN$2:AN$152))/_xlfn.STDEV.P(Demographics!AN$2:AN$152),4)</f>
        <v>1.1242000000000001</v>
      </c>
      <c r="AO84" s="2">
        <f>ROUND((Demographics!AO84-AVERAGE(Demographics!AO$2:AO$152))/_xlfn.STDEV.P(Demographics!AO$2:AO$152),4)</f>
        <v>-0.28050000000000003</v>
      </c>
      <c r="AP84" s="2">
        <f>ROUND((Demographics!AP84-AVERAGE(Demographics!AP$2:AP$152))/_xlfn.STDEV.P(Demographics!AP$2:AP$152),4)</f>
        <v>-0.999</v>
      </c>
      <c r="AQ84" s="2">
        <f>ROUND((Demographics!AQ84-AVERAGE(Demographics!AQ$2:AQ$152))/_xlfn.STDEV.P(Demographics!AQ$2:AQ$152),4)</f>
        <v>-0.98950000000000005</v>
      </c>
      <c r="AR84" s="2">
        <f>ROUND((Demographics!AR84-AVERAGE(Demographics!AR$2:AR$152))/_xlfn.STDEV.P(Demographics!AR$2:AR$152),4)</f>
        <v>0.70309999999999995</v>
      </c>
    </row>
    <row r="85" spans="1:44" x14ac:dyDescent="0.55000000000000004">
      <c r="A85" s="2" t="s">
        <v>84</v>
      </c>
      <c r="B85" s="2">
        <f>ROUND((Demographics!B85-AVERAGE(Demographics!B$2:B$152))/_xlfn.STDEV.P(Demographics!B$2:B$152),4)</f>
        <v>0.68930000000000002</v>
      </c>
      <c r="C85" s="2">
        <f>ROUND((Demographics!C85-AVERAGE(Demographics!C$2:C$152))/_xlfn.STDEV.P(Demographics!C$2:C$152),4)</f>
        <v>-0.65149999999999997</v>
      </c>
      <c r="D85" s="2">
        <f>ROUND((Demographics!D85-AVERAGE(Demographics!D$2:D$152))/_xlfn.STDEV.P(Demographics!D$2:D$152),4)</f>
        <v>-0.54420000000000002</v>
      </c>
      <c r="E85" s="2">
        <f>ROUND((Demographics!E85-AVERAGE(Demographics!E$2:E$152))/_xlfn.STDEV.P(Demographics!E$2:E$152),4)</f>
        <v>-0.83689999999999998</v>
      </c>
      <c r="F85" s="2">
        <f>ROUND((Demographics!F85-AVERAGE(Demographics!F$2:F$152))/_xlfn.STDEV.P(Demographics!F$2:F$152),4)</f>
        <v>0.42080000000000001</v>
      </c>
      <c r="G85" s="2">
        <f>ROUND((Demographics!G85-AVERAGE(Demographics!G$2:G$152))/_xlfn.STDEV.P(Demographics!G$2:G$152),4)</f>
        <v>0.78339999999999999</v>
      </c>
      <c r="H85" s="2">
        <f>ROUND((Demographics!H85-AVERAGE(Demographics!H$2:H$152))/_xlfn.STDEV.P(Demographics!H$2:H$152),4)</f>
        <v>0.1641</v>
      </c>
      <c r="I85" s="2">
        <f>ROUND((Demographics!I85-AVERAGE(Demographics!I$2:I$152))/_xlfn.STDEV.P(Demographics!I$2:I$152),4)</f>
        <v>0.75609999999999999</v>
      </c>
      <c r="J85" s="2">
        <f>ROUND((Demographics!J85-AVERAGE(Demographics!J$2:J$152))/_xlfn.STDEV.P(Demographics!J$2:J$152),4)</f>
        <v>0.65100000000000002</v>
      </c>
      <c r="K85" s="2">
        <f>ROUND((Demographics!K85-AVERAGE(Demographics!K$2:K$152))/_xlfn.STDEV.P(Demographics!K$2:K$152),4)</f>
        <v>-0.7863</v>
      </c>
      <c r="L85" s="2">
        <f>ROUND((Demographics!L85-AVERAGE(Demographics!L$2:L$152))/_xlfn.STDEV.P(Demographics!L$2:L$152),4)</f>
        <v>1.0296000000000001</v>
      </c>
      <c r="M85" s="2">
        <f>ROUND((Demographics!M85-AVERAGE(Demographics!M$2:M$152))/_xlfn.STDEV.P(Demographics!M$2:M$152),4)</f>
        <v>0.30480000000000002</v>
      </c>
      <c r="N85" s="2">
        <f>ROUND((Demographics!N85-AVERAGE(Demographics!N$2:N$152))/_xlfn.STDEV.P(Demographics!N$2:N$152),4)</f>
        <v>-1.1265000000000001</v>
      </c>
      <c r="O85" s="2">
        <f>ROUND((Demographics!O85-AVERAGE(Demographics!O$2:O$152))/_xlfn.STDEV.P(Demographics!O$2:O$152),4)</f>
        <v>-1.0924</v>
      </c>
      <c r="P85" s="2">
        <f>ROUND((Demographics!P85-AVERAGE(Demographics!P$2:P$152))/_xlfn.STDEV.P(Demographics!P$2:P$152),4)</f>
        <v>2.5912999999999999</v>
      </c>
      <c r="Q85" s="2">
        <f>ROUND((Demographics!Q85-AVERAGE(Demographics!Q$2:Q$152))/_xlfn.STDEV.P(Demographics!Q$2:Q$152),4)</f>
        <v>-1.7171000000000001</v>
      </c>
      <c r="R85" s="2">
        <f>ROUND((Demographics!R85-AVERAGE(Demographics!R$2:R$152))/_xlfn.STDEV.P(Demographics!R$2:R$152),4)</f>
        <v>-0.74219999999999997</v>
      </c>
      <c r="S85" s="2">
        <f>ROUND((Demographics!S85-AVERAGE(Demographics!S$2:S$152))/_xlfn.STDEV.P(Demographics!S$2:S$152),4)</f>
        <v>2.7090000000000001</v>
      </c>
      <c r="T85" s="2">
        <f>ROUND((Demographics!T85-AVERAGE(Demographics!T$2:T$152))/_xlfn.STDEV.P(Demographics!T$2:T$152),4)</f>
        <v>-1.0846</v>
      </c>
      <c r="U85" s="2">
        <f>ROUND((Demographics!U85-AVERAGE(Demographics!U$2:U$152))/_xlfn.STDEV.P(Demographics!U$2:U$152),4)</f>
        <v>-1.1376999999999999</v>
      </c>
      <c r="V85" s="2">
        <f>ROUND((Demographics!V85-AVERAGE(Demographics!V$2:V$152))/_xlfn.STDEV.P(Demographics!V$2:V$152),4)</f>
        <v>-0.47810000000000002</v>
      </c>
      <c r="W85" s="2">
        <f>ROUND((Demographics!W85-AVERAGE(Demographics!W$2:W$152))/_xlfn.STDEV.P(Demographics!W$2:W$152),4)</f>
        <v>-0.77700000000000002</v>
      </c>
      <c r="X85" s="2">
        <f>ROUND((Demographics!X85-AVERAGE(Demographics!X$2:X$152))/_xlfn.STDEV.P(Demographics!X$2:X$152),4)</f>
        <v>-1.2255</v>
      </c>
      <c r="Y85" s="2">
        <f>ROUND((Demographics!Y85-AVERAGE(Demographics!Y$2:Y$152))/_xlfn.STDEV.P(Demographics!Y$2:Y$152),4)</f>
        <v>1.5163</v>
      </c>
      <c r="Z85" s="2">
        <f>ROUND((Demographics!Z85-AVERAGE(Demographics!Z$2:Z$152))/_xlfn.STDEV.P(Demographics!Z$2:Z$152),4)</f>
        <v>1.0896999999999999</v>
      </c>
      <c r="AA85" s="2">
        <f>ROUND((Demographics!AA85-AVERAGE(Demographics!AA$2:AA$152))/_xlfn.STDEV.P(Demographics!AA$2:AA$152),4)</f>
        <v>0.29199999999999998</v>
      </c>
      <c r="AB85" s="2">
        <f>ROUND((Demographics!AB85-AVERAGE(Demographics!AB$2:AB$152))/_xlfn.STDEV.P(Demographics!AB$2:AB$152),4)</f>
        <v>-1.0516000000000001</v>
      </c>
      <c r="AC85" s="2">
        <f>ROUND((Demographics!AC85-AVERAGE(Demographics!AC$2:AC$152))/_xlfn.STDEV.P(Demographics!AC$2:AC$152),4)</f>
        <v>-1.0239</v>
      </c>
      <c r="AD85" s="2">
        <f>ROUND((Demographics!AD85-AVERAGE(Demographics!AD$2:AD$152))/_xlfn.STDEV.P(Demographics!AD$2:AD$152),4)</f>
        <v>0.34799999999999998</v>
      </c>
      <c r="AE85" s="2">
        <f>ROUND((Demographics!AE85-AVERAGE(Demographics!AE$2:AE$152))/_xlfn.STDEV.P(Demographics!AE$2:AE$152),4)</f>
        <v>0.63249999999999995</v>
      </c>
      <c r="AF85" s="2">
        <f>ROUND((Demographics!AF85-AVERAGE(Demographics!AF$2:AF$152))/_xlfn.STDEV.P(Demographics!AF$2:AF$152),4)</f>
        <v>0.96799999999999997</v>
      </c>
      <c r="AG85" s="2">
        <f>ROUND((Demographics!AG85-AVERAGE(Demographics!AG$2:AG$152))/_xlfn.STDEV.P(Demographics!AG$2:AG$152),4)</f>
        <v>0.55149999999999999</v>
      </c>
      <c r="AH85" s="2">
        <f>ROUND((Demographics!AH85-AVERAGE(Demographics!AH$2:AH$152))/_xlfn.STDEV.P(Demographics!AH$2:AH$152),4)</f>
        <v>-0.66320000000000001</v>
      </c>
      <c r="AI85" s="2">
        <f>ROUND((Demographics!AI85-AVERAGE(Demographics!AI$2:AI$152))/_xlfn.STDEV.P(Demographics!AI$2:AI$152),4)</f>
        <v>-0.54710000000000003</v>
      </c>
      <c r="AJ85" s="2">
        <f>ROUND((Demographics!AJ85-AVERAGE(Demographics!AJ$2:AJ$152))/_xlfn.STDEV.P(Demographics!AJ$2:AJ$152),4)</f>
        <v>-0.2404</v>
      </c>
      <c r="AK85" s="2">
        <f>ROUND((Demographics!AK85-AVERAGE(Demographics!AK$2:AK$152))/_xlfn.STDEV.P(Demographics!AK$2:AK$152),4)</f>
        <v>0.34150000000000003</v>
      </c>
      <c r="AL85" s="2">
        <f>ROUND((Demographics!AL85-AVERAGE(Demographics!AL$2:AL$152))/_xlfn.STDEV.P(Demographics!AL$2:AL$152),4)</f>
        <v>-0.7107</v>
      </c>
      <c r="AM85" s="2">
        <f>ROUND((Demographics!AM85-AVERAGE(Demographics!AM$2:AM$152))/_xlfn.STDEV.P(Demographics!AM$2:AM$152),4)</f>
        <v>-0.87829999999999997</v>
      </c>
      <c r="AN85" s="2">
        <f>ROUND((Demographics!AN85-AVERAGE(Demographics!AN$2:AN$152))/_xlfn.STDEV.P(Demographics!AN$2:AN$152),4)</f>
        <v>0.2888</v>
      </c>
      <c r="AO85" s="2">
        <f>ROUND((Demographics!AO85-AVERAGE(Demographics!AO$2:AO$152))/_xlfn.STDEV.P(Demographics!AO$2:AO$152),4)</f>
        <v>1.0230999999999999</v>
      </c>
      <c r="AP85" s="2">
        <f>ROUND((Demographics!AP85-AVERAGE(Demographics!AP$2:AP$152))/_xlfn.STDEV.P(Demographics!AP$2:AP$152),4)</f>
        <v>0.46489999999999998</v>
      </c>
      <c r="AQ85" s="2">
        <f>ROUND((Demographics!AQ85-AVERAGE(Demographics!AQ$2:AQ$152))/_xlfn.STDEV.P(Demographics!AQ$2:AQ$152),4)</f>
        <v>0.76680000000000004</v>
      </c>
      <c r="AR85" s="2">
        <f>ROUND((Demographics!AR85-AVERAGE(Demographics!AR$2:AR$152))/_xlfn.STDEV.P(Demographics!AR$2:AR$152),4)</f>
        <v>-0.80569999999999997</v>
      </c>
    </row>
    <row r="86" spans="1:44" x14ac:dyDescent="0.55000000000000004">
      <c r="A86" s="2" t="s">
        <v>85</v>
      </c>
      <c r="B86" s="2">
        <f>ROUND((Demographics!B86-AVERAGE(Demographics!B$2:B$152))/_xlfn.STDEV.P(Demographics!B$2:B$152),4)</f>
        <v>-1.1644000000000001</v>
      </c>
      <c r="C86" s="2">
        <f>ROUND((Demographics!C86-AVERAGE(Demographics!C$2:C$152))/_xlfn.STDEV.P(Demographics!C$2:C$152),4)</f>
        <v>2.1591</v>
      </c>
      <c r="D86" s="2">
        <f>ROUND((Demographics!D86-AVERAGE(Demographics!D$2:D$152))/_xlfn.STDEV.P(Demographics!D$2:D$152),4)</f>
        <v>1.1697</v>
      </c>
      <c r="E86" s="2">
        <f>ROUND((Demographics!E86-AVERAGE(Demographics!E$2:E$152))/_xlfn.STDEV.P(Demographics!E$2:E$152),4)</f>
        <v>0.91200000000000003</v>
      </c>
      <c r="F86" s="2">
        <f>ROUND((Demographics!F86-AVERAGE(Demographics!F$2:F$152))/_xlfn.STDEV.P(Demographics!F$2:F$152),4)</f>
        <v>-1.2256</v>
      </c>
      <c r="G86" s="2">
        <f>ROUND((Demographics!G86-AVERAGE(Demographics!G$2:G$152))/_xlfn.STDEV.P(Demographics!G$2:G$152),4)</f>
        <v>-1.3791</v>
      </c>
      <c r="H86" s="2">
        <f>ROUND((Demographics!H86-AVERAGE(Demographics!H$2:H$152))/_xlfn.STDEV.P(Demographics!H$2:H$152),4)</f>
        <v>-0.59840000000000004</v>
      </c>
      <c r="I86" s="2">
        <f>ROUND((Demographics!I86-AVERAGE(Demographics!I$2:I$152))/_xlfn.STDEV.P(Demographics!I$2:I$152),4)</f>
        <v>-1.0295000000000001</v>
      </c>
      <c r="J86" s="2">
        <f>ROUND((Demographics!J86-AVERAGE(Demographics!J$2:J$152))/_xlfn.STDEV.P(Demographics!J$2:J$152),4)</f>
        <v>-0.48599999999999999</v>
      </c>
      <c r="K86" s="2">
        <f>ROUND((Demographics!K86-AVERAGE(Demographics!K$2:K$152))/_xlfn.STDEV.P(Demographics!K$2:K$152),4)</f>
        <v>-5.4199999999999998E-2</v>
      </c>
      <c r="L86" s="2">
        <f>ROUND((Demographics!L86-AVERAGE(Demographics!L$2:L$152))/_xlfn.STDEV.P(Demographics!L$2:L$152),4)</f>
        <v>-0.99709999999999999</v>
      </c>
      <c r="M86" s="2">
        <f>ROUND((Demographics!M86-AVERAGE(Demographics!M$2:M$152))/_xlfn.STDEV.P(Demographics!M$2:M$152),4)</f>
        <v>-1.401</v>
      </c>
      <c r="N86" s="2">
        <f>ROUND((Demographics!N86-AVERAGE(Demographics!N$2:N$152))/_xlfn.STDEV.P(Demographics!N$2:N$152),4)</f>
        <v>1.1587000000000001</v>
      </c>
      <c r="O86" s="2">
        <f>ROUND((Demographics!O86-AVERAGE(Demographics!O$2:O$152))/_xlfn.STDEV.P(Demographics!O$2:O$152),4)</f>
        <v>1.1623000000000001</v>
      </c>
      <c r="P86" s="2">
        <f>ROUND((Demographics!P86-AVERAGE(Demographics!P$2:P$152))/_xlfn.STDEV.P(Demographics!P$2:P$152),4)</f>
        <v>-0.27789999999999998</v>
      </c>
      <c r="Q86" s="2">
        <f>ROUND((Demographics!Q86-AVERAGE(Demographics!Q$2:Q$152))/_xlfn.STDEV.P(Demographics!Q$2:Q$152),4)</f>
        <v>0.25940000000000002</v>
      </c>
      <c r="R86" s="2">
        <f>ROUND((Demographics!R86-AVERAGE(Demographics!R$2:R$152))/_xlfn.STDEV.P(Demographics!R$2:R$152),4)</f>
        <v>-0.31519999999999998</v>
      </c>
      <c r="S86" s="2">
        <f>ROUND((Demographics!S86-AVERAGE(Demographics!S$2:S$152))/_xlfn.STDEV.P(Demographics!S$2:S$152),4)</f>
        <v>-0.81620000000000004</v>
      </c>
      <c r="T86" s="2">
        <f>ROUND((Demographics!T86-AVERAGE(Demographics!T$2:T$152))/_xlfn.STDEV.P(Demographics!T$2:T$152),4)</f>
        <v>1.3862000000000001</v>
      </c>
      <c r="U86" s="2">
        <f>ROUND((Demographics!U86-AVERAGE(Demographics!U$2:U$152))/_xlfn.STDEV.P(Demographics!U$2:U$152),4)</f>
        <v>1.0584</v>
      </c>
      <c r="V86" s="2">
        <f>ROUND((Demographics!V86-AVERAGE(Demographics!V$2:V$152))/_xlfn.STDEV.P(Demographics!V$2:V$152),4)</f>
        <v>0.4713</v>
      </c>
      <c r="W86" s="2">
        <f>ROUND((Demographics!W86-AVERAGE(Demographics!W$2:W$152))/_xlfn.STDEV.P(Demographics!W$2:W$152),4)</f>
        <v>-1.2642</v>
      </c>
      <c r="X86" s="2">
        <f>ROUND((Demographics!X86-AVERAGE(Demographics!X$2:X$152))/_xlfn.STDEV.P(Demographics!X$2:X$152),4)</f>
        <v>0.34320000000000001</v>
      </c>
      <c r="Y86" s="2">
        <f>ROUND((Demographics!Y86-AVERAGE(Demographics!Y$2:Y$152))/_xlfn.STDEV.P(Demographics!Y$2:Y$152),4)</f>
        <v>-1.1443000000000001</v>
      </c>
      <c r="Z86" s="2">
        <f>ROUND((Demographics!Z86-AVERAGE(Demographics!Z$2:Z$152))/_xlfn.STDEV.P(Demographics!Z$2:Z$152),4)</f>
        <v>-0.83179999999999998</v>
      </c>
      <c r="AA86" s="2">
        <f>ROUND((Demographics!AA86-AVERAGE(Demographics!AA$2:AA$152))/_xlfn.STDEV.P(Demographics!AA$2:AA$152),4)</f>
        <v>0.40849999999999997</v>
      </c>
      <c r="AB86" s="2">
        <f>ROUND((Demographics!AB86-AVERAGE(Demographics!AB$2:AB$152))/_xlfn.STDEV.P(Demographics!AB$2:AB$152),4)</f>
        <v>1.163</v>
      </c>
      <c r="AC86" s="2">
        <f>ROUND((Demographics!AC86-AVERAGE(Demographics!AC$2:AC$152))/_xlfn.STDEV.P(Demographics!AC$2:AC$152),4)</f>
        <v>-0.51259999999999994</v>
      </c>
      <c r="AD86" s="2">
        <f>ROUND((Demographics!AD86-AVERAGE(Demographics!AD$2:AD$152))/_xlfn.STDEV.P(Demographics!AD$2:AD$152),4)</f>
        <v>-2.9999999999999997E-4</v>
      </c>
      <c r="AE86" s="2">
        <f>ROUND((Demographics!AE86-AVERAGE(Demographics!AE$2:AE$152))/_xlfn.STDEV.P(Demographics!AE$2:AE$152),4)</f>
        <v>-1.2423999999999999</v>
      </c>
      <c r="AF86" s="2">
        <f>ROUND((Demographics!AF86-AVERAGE(Demographics!AF$2:AF$152))/_xlfn.STDEV.P(Demographics!AF$2:AF$152),4)</f>
        <v>1.0624</v>
      </c>
      <c r="AG86" s="2">
        <f>ROUND((Demographics!AG86-AVERAGE(Demographics!AG$2:AG$152))/_xlfn.STDEV.P(Demographics!AG$2:AG$152),4)</f>
        <v>-1.1644000000000001</v>
      </c>
      <c r="AH86" s="2">
        <f>ROUND((Demographics!AH86-AVERAGE(Demographics!AH$2:AH$152))/_xlfn.STDEV.P(Demographics!AH$2:AH$152),4)</f>
        <v>0.35620000000000002</v>
      </c>
      <c r="AI86" s="2">
        <f>ROUND((Demographics!AI86-AVERAGE(Demographics!AI$2:AI$152))/_xlfn.STDEV.P(Demographics!AI$2:AI$152),4)</f>
        <v>0.14099999999999999</v>
      </c>
      <c r="AJ86" s="2">
        <f>ROUND((Demographics!AJ86-AVERAGE(Demographics!AJ$2:AJ$152))/_xlfn.STDEV.P(Demographics!AJ$2:AJ$152),4)</f>
        <v>1.6947000000000001</v>
      </c>
      <c r="AK86" s="2">
        <f>ROUND((Demographics!AK86-AVERAGE(Demographics!AK$2:AK$152))/_xlfn.STDEV.P(Demographics!AK$2:AK$152),4)</f>
        <v>0.2162</v>
      </c>
      <c r="AL86" s="2">
        <f>ROUND((Demographics!AL86-AVERAGE(Demographics!AL$2:AL$152))/_xlfn.STDEV.P(Demographics!AL$2:AL$152),4)</f>
        <v>-0.1497</v>
      </c>
      <c r="AM86" s="2">
        <f>ROUND((Demographics!AM86-AVERAGE(Demographics!AM$2:AM$152))/_xlfn.STDEV.P(Demographics!AM$2:AM$152),4)</f>
        <v>-1.4544999999999999</v>
      </c>
      <c r="AN86" s="2">
        <f>ROUND((Demographics!AN86-AVERAGE(Demographics!AN$2:AN$152))/_xlfn.STDEV.P(Demographics!AN$2:AN$152),4)</f>
        <v>-0.70550000000000002</v>
      </c>
      <c r="AO86" s="2">
        <f>ROUND((Demographics!AO86-AVERAGE(Demographics!AO$2:AO$152))/_xlfn.STDEV.P(Demographics!AO$2:AO$152),4)</f>
        <v>0.85319999999999996</v>
      </c>
      <c r="AP86" s="2">
        <f>ROUND((Demographics!AP86-AVERAGE(Demographics!AP$2:AP$152))/_xlfn.STDEV.P(Demographics!AP$2:AP$152),4)</f>
        <v>1.7346999999999999</v>
      </c>
      <c r="AQ86" s="2">
        <f>ROUND((Demographics!AQ86-AVERAGE(Demographics!AQ$2:AQ$152))/_xlfn.STDEV.P(Demographics!AQ$2:AQ$152),4)</f>
        <v>-0.47649999999999998</v>
      </c>
      <c r="AR86" s="2">
        <f>ROUND((Demographics!AR86-AVERAGE(Demographics!AR$2:AR$152))/_xlfn.STDEV.P(Demographics!AR$2:AR$152),4)</f>
        <v>0.77569999999999995</v>
      </c>
    </row>
    <row r="87" spans="1:44" x14ac:dyDescent="0.55000000000000004">
      <c r="A87" s="2" t="s">
        <v>86</v>
      </c>
      <c r="B87" s="2">
        <f>ROUND((Demographics!B87-AVERAGE(Demographics!B$2:B$152))/_xlfn.STDEV.P(Demographics!B$2:B$152),4)</f>
        <v>-3.3300000000000003E-2</v>
      </c>
      <c r="C87" s="2">
        <f>ROUND((Demographics!C87-AVERAGE(Demographics!C$2:C$152))/_xlfn.STDEV.P(Demographics!C$2:C$152),4)</f>
        <v>-0.25319999999999998</v>
      </c>
      <c r="D87" s="2">
        <f>ROUND((Demographics!D87-AVERAGE(Demographics!D$2:D$152))/_xlfn.STDEV.P(Demographics!D$2:D$152),4)</f>
        <v>-0.31840000000000002</v>
      </c>
      <c r="E87" s="2">
        <f>ROUND((Demographics!E87-AVERAGE(Demographics!E$2:E$152))/_xlfn.STDEV.P(Demographics!E$2:E$152),4)</f>
        <v>-0.2873</v>
      </c>
      <c r="F87" s="2">
        <f>ROUND((Demographics!F87-AVERAGE(Demographics!F$2:F$152))/_xlfn.STDEV.P(Demographics!F$2:F$152),4)</f>
        <v>0.14810000000000001</v>
      </c>
      <c r="G87" s="2">
        <f>ROUND((Demographics!G87-AVERAGE(Demographics!G$2:G$152))/_xlfn.STDEV.P(Demographics!G$2:G$152),4)</f>
        <v>0.69169999999999998</v>
      </c>
      <c r="H87" s="2">
        <f>ROUND((Demographics!H87-AVERAGE(Demographics!H$2:H$152))/_xlfn.STDEV.P(Demographics!H$2:H$152),4)</f>
        <v>0.1641</v>
      </c>
      <c r="I87" s="2">
        <f>ROUND((Demographics!I87-AVERAGE(Demographics!I$2:I$152))/_xlfn.STDEV.P(Demographics!I$2:I$152),4)</f>
        <v>0.73219999999999996</v>
      </c>
      <c r="J87" s="2">
        <f>ROUND((Demographics!J87-AVERAGE(Demographics!J$2:J$152))/_xlfn.STDEV.P(Demographics!J$2:J$152),4)</f>
        <v>0.86199999999999999</v>
      </c>
      <c r="K87" s="2">
        <f>ROUND((Demographics!K87-AVERAGE(Demographics!K$2:K$152))/_xlfn.STDEV.P(Demographics!K$2:K$152),4)</f>
        <v>-0.28539999999999999</v>
      </c>
      <c r="L87" s="2">
        <f>ROUND((Demographics!L87-AVERAGE(Demographics!L$2:L$152))/_xlfn.STDEV.P(Demographics!L$2:L$152),4)</f>
        <v>0.50380000000000003</v>
      </c>
      <c r="M87" s="2">
        <f>ROUND((Demographics!M87-AVERAGE(Demographics!M$2:M$152))/_xlfn.STDEV.P(Demographics!M$2:M$152),4)</f>
        <v>1.319</v>
      </c>
      <c r="N87" s="2">
        <f>ROUND((Demographics!N87-AVERAGE(Demographics!N$2:N$152))/_xlfn.STDEV.P(Demographics!N$2:N$152),4)</f>
        <v>-0.70950000000000002</v>
      </c>
      <c r="O87" s="2">
        <f>ROUND((Demographics!O87-AVERAGE(Demographics!O$2:O$152))/_xlfn.STDEV.P(Demographics!O$2:O$152),4)</f>
        <v>-0.76480000000000004</v>
      </c>
      <c r="P87" s="2">
        <f>ROUND((Demographics!P87-AVERAGE(Demographics!P$2:P$152))/_xlfn.STDEV.P(Demographics!P$2:P$152),4)</f>
        <v>-0.31619999999999998</v>
      </c>
      <c r="Q87" s="2">
        <f>ROUND((Demographics!Q87-AVERAGE(Demographics!Q$2:Q$152))/_xlfn.STDEV.P(Demographics!Q$2:Q$152),4)</f>
        <v>0.34449999999999997</v>
      </c>
      <c r="R87" s="2">
        <f>ROUND((Demographics!R87-AVERAGE(Demographics!R$2:R$152))/_xlfn.STDEV.P(Demographics!R$2:R$152),4)</f>
        <v>0.53190000000000004</v>
      </c>
      <c r="S87" s="2">
        <f>ROUND((Demographics!S87-AVERAGE(Demographics!S$2:S$152))/_xlfn.STDEV.P(Demographics!S$2:S$152),4)</f>
        <v>-0.50119999999999998</v>
      </c>
      <c r="T87" s="2">
        <f>ROUND((Demographics!T87-AVERAGE(Demographics!T$2:T$152))/_xlfn.STDEV.P(Demographics!T$2:T$152),4)</f>
        <v>-3.56E-2</v>
      </c>
      <c r="U87" s="2">
        <f>ROUND((Demographics!U87-AVERAGE(Demographics!U$2:U$152))/_xlfn.STDEV.P(Demographics!U$2:U$152),4)</f>
        <v>-0.59140000000000004</v>
      </c>
      <c r="V87" s="2">
        <f>ROUND((Demographics!V87-AVERAGE(Demographics!V$2:V$152))/_xlfn.STDEV.P(Demographics!V$2:V$152),4)</f>
        <v>1.0139</v>
      </c>
      <c r="W87" s="2">
        <f>ROUND((Demographics!W87-AVERAGE(Demographics!W$2:W$152))/_xlfn.STDEV.P(Demographics!W$2:W$152),4)</f>
        <v>0.622</v>
      </c>
      <c r="X87" s="2">
        <f>ROUND((Demographics!X87-AVERAGE(Demographics!X$2:X$152))/_xlfn.STDEV.P(Demographics!X$2:X$152),4)</f>
        <v>0.90939999999999999</v>
      </c>
      <c r="Y87" s="2">
        <f>ROUND((Demographics!Y87-AVERAGE(Demographics!Y$2:Y$152))/_xlfn.STDEV.P(Demographics!Y$2:Y$152),4)</f>
        <v>0.22040000000000001</v>
      </c>
      <c r="Z87" s="2">
        <f>ROUND((Demographics!Z87-AVERAGE(Demographics!Z$2:Z$152))/_xlfn.STDEV.P(Demographics!Z$2:Z$152),4)</f>
        <v>-0.17080000000000001</v>
      </c>
      <c r="AA87" s="2">
        <f>ROUND((Demographics!AA87-AVERAGE(Demographics!AA$2:AA$152))/_xlfn.STDEV.P(Demographics!AA$2:AA$152),4)</f>
        <v>-1.1321000000000001</v>
      </c>
      <c r="AB87" s="2">
        <f>ROUND((Demographics!AB87-AVERAGE(Demographics!AB$2:AB$152))/_xlfn.STDEV.P(Demographics!AB$2:AB$152),4)</f>
        <v>-0.73450000000000004</v>
      </c>
      <c r="AC87" s="2">
        <f>ROUND((Demographics!AC87-AVERAGE(Demographics!AC$2:AC$152))/_xlfn.STDEV.P(Demographics!AC$2:AC$152),4)</f>
        <v>1.6406000000000001</v>
      </c>
      <c r="AD87" s="2">
        <f>ROUND((Demographics!AD87-AVERAGE(Demographics!AD$2:AD$152))/_xlfn.STDEV.P(Demographics!AD$2:AD$152),4)</f>
        <v>1.9280999999999999</v>
      </c>
      <c r="AE87" s="2">
        <f>ROUND((Demographics!AE87-AVERAGE(Demographics!AE$2:AE$152))/_xlfn.STDEV.P(Demographics!AE$2:AE$152),4)</f>
        <v>0.99639999999999995</v>
      </c>
      <c r="AF87" s="2">
        <f>ROUND((Demographics!AF87-AVERAGE(Demographics!AF$2:AF$152))/_xlfn.STDEV.P(Demographics!AF$2:AF$152),4)</f>
        <v>-1.7148000000000001</v>
      </c>
      <c r="AG87" s="2">
        <f>ROUND((Demographics!AG87-AVERAGE(Demographics!AG$2:AG$152))/_xlfn.STDEV.P(Demographics!AG$2:AG$152),4)</f>
        <v>0.19889999999999999</v>
      </c>
      <c r="AH87" s="2">
        <f>ROUND((Demographics!AH87-AVERAGE(Demographics!AH$2:AH$152))/_xlfn.STDEV.P(Demographics!AH$2:AH$152),4)</f>
        <v>-0.59750000000000003</v>
      </c>
      <c r="AI87" s="2">
        <f>ROUND((Demographics!AI87-AVERAGE(Demographics!AI$2:AI$152))/_xlfn.STDEV.P(Demographics!AI$2:AI$152),4)</f>
        <v>-0.47870000000000001</v>
      </c>
      <c r="AJ87" s="2">
        <f>ROUND((Demographics!AJ87-AVERAGE(Demographics!AJ$2:AJ$152))/_xlfn.STDEV.P(Demographics!AJ$2:AJ$152),4)</f>
        <v>-0.22650000000000001</v>
      </c>
      <c r="AK87" s="2">
        <f>ROUND((Demographics!AK87-AVERAGE(Demographics!AK$2:AK$152))/_xlfn.STDEV.P(Demographics!AK$2:AK$152),4)</f>
        <v>-0.85589999999999999</v>
      </c>
      <c r="AL87" s="2">
        <f>ROUND((Demographics!AL87-AVERAGE(Demographics!AL$2:AL$152))/_xlfn.STDEV.P(Demographics!AL$2:AL$152),4)</f>
        <v>1.7791999999999999</v>
      </c>
      <c r="AM87" s="2">
        <f>ROUND((Demographics!AM87-AVERAGE(Demographics!AM$2:AM$152))/_xlfn.STDEV.P(Demographics!AM$2:AM$152),4)</f>
        <v>1.2486999999999999</v>
      </c>
      <c r="AN87" s="2">
        <f>ROUND((Demographics!AN87-AVERAGE(Demographics!AN$2:AN$152))/_xlfn.STDEV.P(Demographics!AN$2:AN$152),4)</f>
        <v>-0.3377</v>
      </c>
      <c r="AO87" s="2">
        <f>ROUND((Demographics!AO87-AVERAGE(Demographics!AO$2:AO$152))/_xlfn.STDEV.P(Demographics!AO$2:AO$152),4)</f>
        <v>0.24390000000000001</v>
      </c>
      <c r="AP87" s="2">
        <f>ROUND((Demographics!AP87-AVERAGE(Demographics!AP$2:AP$152))/_xlfn.STDEV.P(Demographics!AP$2:AP$152),4)</f>
        <v>-0.8095</v>
      </c>
      <c r="AQ87" s="2">
        <f>ROUND((Demographics!AQ87-AVERAGE(Demographics!AQ$2:AQ$152))/_xlfn.STDEV.P(Demographics!AQ$2:AQ$152),4)</f>
        <v>0.3765</v>
      </c>
      <c r="AR87" s="2">
        <f>ROUND((Demographics!AR87-AVERAGE(Demographics!AR$2:AR$152))/_xlfn.STDEV.P(Demographics!AR$2:AR$152),4)</f>
        <v>-0.73270000000000002</v>
      </c>
    </row>
    <row r="88" spans="1:44" x14ac:dyDescent="0.55000000000000004">
      <c r="A88" s="2" t="s">
        <v>87</v>
      </c>
      <c r="B88" s="2">
        <f>ROUND((Demographics!B88-AVERAGE(Demographics!B$2:B$152))/_xlfn.STDEV.P(Demographics!B$2:B$152),4)</f>
        <v>-0.28460000000000002</v>
      </c>
      <c r="C88" s="2">
        <f>ROUND((Demographics!C88-AVERAGE(Demographics!C$2:C$152))/_xlfn.STDEV.P(Demographics!C$2:C$152),4)</f>
        <v>0.8619</v>
      </c>
      <c r="D88" s="2">
        <f>ROUND((Demographics!D88-AVERAGE(Demographics!D$2:D$152))/_xlfn.STDEV.P(Demographics!D$2:D$152),4)</f>
        <v>-0.10970000000000001</v>
      </c>
      <c r="E88" s="2">
        <f>ROUND((Demographics!E88-AVERAGE(Demographics!E$2:E$152))/_xlfn.STDEV.P(Demographics!E$2:E$152),4)</f>
        <v>-0.67449999999999999</v>
      </c>
      <c r="F88" s="2">
        <f>ROUND((Demographics!F88-AVERAGE(Demographics!F$2:F$152))/_xlfn.STDEV.P(Demographics!F$2:F$152),4)</f>
        <v>0.96609999999999996</v>
      </c>
      <c r="G88" s="2">
        <f>ROUND((Demographics!G88-AVERAGE(Demographics!G$2:G$152))/_xlfn.STDEV.P(Demographics!G$2:G$152),4)</f>
        <v>-0.22509999999999999</v>
      </c>
      <c r="H88" s="2">
        <f>ROUND((Demographics!H88-AVERAGE(Demographics!H$2:H$152))/_xlfn.STDEV.P(Demographics!H$2:H$152),4)</f>
        <v>9.2600000000000002E-2</v>
      </c>
      <c r="I88" s="2">
        <f>ROUND((Demographics!I88-AVERAGE(Demographics!I$2:I$152))/_xlfn.STDEV.P(Demographics!I$2:I$152),4)</f>
        <v>-0.44419999999999998</v>
      </c>
      <c r="J88" s="2">
        <f>ROUND((Demographics!J88-AVERAGE(Demographics!J$2:J$152))/_xlfn.STDEV.P(Demographics!J$2:J$152),4)</f>
        <v>-1.4441999999999999</v>
      </c>
      <c r="K88" s="2">
        <f>ROUND((Demographics!K88-AVERAGE(Demographics!K$2:K$152))/_xlfn.STDEV.P(Demographics!K$2:K$152),4)</f>
        <v>0.94289999999999996</v>
      </c>
      <c r="L88" s="2">
        <f>ROUND((Demographics!L88-AVERAGE(Demographics!L$2:L$152))/_xlfn.STDEV.P(Demographics!L$2:L$152),4)</f>
        <v>-1.6917</v>
      </c>
      <c r="M88" s="2">
        <f>ROUND((Demographics!M88-AVERAGE(Demographics!M$2:M$152))/_xlfn.STDEV.P(Demographics!M$2:M$152),4)</f>
        <v>-2.2157</v>
      </c>
      <c r="N88" s="2">
        <f>ROUND((Demographics!N88-AVERAGE(Demographics!N$2:N$152))/_xlfn.STDEV.P(Demographics!N$2:N$152),4)</f>
        <v>2.2766000000000002</v>
      </c>
      <c r="O88" s="2">
        <f>ROUND((Demographics!O88-AVERAGE(Demographics!O$2:O$152))/_xlfn.STDEV.P(Demographics!O$2:O$152),4)</f>
        <v>2.4100999999999999</v>
      </c>
      <c r="P88" s="2">
        <f>ROUND((Demographics!P88-AVERAGE(Demographics!P$2:P$152))/_xlfn.STDEV.P(Demographics!P$2:P$152),4)</f>
        <v>-0.63870000000000005</v>
      </c>
      <c r="Q88" s="2">
        <f>ROUND((Demographics!Q88-AVERAGE(Demographics!Q$2:Q$152))/_xlfn.STDEV.P(Demographics!Q$2:Q$152),4)</f>
        <v>1.3885000000000001</v>
      </c>
      <c r="R88" s="2">
        <f>ROUND((Demographics!R88-AVERAGE(Demographics!R$2:R$152))/_xlfn.STDEV.P(Demographics!R$2:R$152),4)</f>
        <v>-0.86370000000000002</v>
      </c>
      <c r="S88" s="2">
        <f>ROUND((Demographics!S88-AVERAGE(Demographics!S$2:S$152))/_xlfn.STDEV.P(Demographics!S$2:S$152),4)</f>
        <v>-0.72489999999999999</v>
      </c>
      <c r="T88" s="2">
        <f>ROUND((Demographics!T88-AVERAGE(Demographics!T$2:T$152))/_xlfn.STDEV.P(Demographics!T$2:T$152),4)</f>
        <v>1.5932999999999999</v>
      </c>
      <c r="U88" s="2">
        <f>ROUND((Demographics!U88-AVERAGE(Demographics!U$2:U$152))/_xlfn.STDEV.P(Demographics!U$2:U$152),4)</f>
        <v>2.0434999999999999</v>
      </c>
      <c r="V88" s="2">
        <f>ROUND((Demographics!V88-AVERAGE(Demographics!V$2:V$152))/_xlfn.STDEV.P(Demographics!V$2:V$152),4)</f>
        <v>1.5293000000000001</v>
      </c>
      <c r="W88" s="2">
        <f>ROUND((Demographics!W88-AVERAGE(Demographics!W$2:W$152))/_xlfn.STDEV.P(Demographics!W$2:W$152),4)</f>
        <v>-1.6133</v>
      </c>
      <c r="X88" s="2">
        <f>ROUND((Demographics!X88-AVERAGE(Demographics!X$2:X$152))/_xlfn.STDEV.P(Demographics!X$2:X$152),4)</f>
        <v>-0.376</v>
      </c>
      <c r="Y88" s="2">
        <f>ROUND((Demographics!Y88-AVERAGE(Demographics!Y$2:Y$152))/_xlfn.STDEV.P(Demographics!Y$2:Y$152),4)</f>
        <v>-2.0032000000000001</v>
      </c>
      <c r="Z88" s="2">
        <f>ROUND((Demographics!Z88-AVERAGE(Demographics!Z$2:Z$152))/_xlfn.STDEV.P(Demographics!Z$2:Z$152),4)</f>
        <v>-1.7261</v>
      </c>
      <c r="AA88" s="2">
        <f>ROUND((Demographics!AA88-AVERAGE(Demographics!AA$2:AA$152))/_xlfn.STDEV.P(Demographics!AA$2:AA$152),4)</f>
        <v>1.9722999999999999</v>
      </c>
      <c r="AB88" s="2">
        <f>ROUND((Demographics!AB88-AVERAGE(Demographics!AB$2:AB$152))/_xlfn.STDEV.P(Demographics!AB$2:AB$152),4)</f>
        <v>2.3146</v>
      </c>
      <c r="AC88" s="2">
        <f>ROUND((Demographics!AC88-AVERAGE(Demographics!AC$2:AC$152))/_xlfn.STDEV.P(Demographics!AC$2:AC$152),4)</f>
        <v>-0.2165</v>
      </c>
      <c r="AD88" s="2">
        <f>ROUND((Demographics!AD88-AVERAGE(Demographics!AD$2:AD$152))/_xlfn.STDEV.P(Demographics!AD$2:AD$152),4)</f>
        <v>-1.8706</v>
      </c>
      <c r="AE88" s="2">
        <f>ROUND((Demographics!AE88-AVERAGE(Demographics!AE$2:AE$152))/_xlfn.STDEV.P(Demographics!AE$2:AE$152),4)</f>
        <v>-2.5518999999999998</v>
      </c>
      <c r="AF88" s="2">
        <f>ROUND((Demographics!AF88-AVERAGE(Demographics!AF$2:AF$152))/_xlfn.STDEV.P(Demographics!AF$2:AF$152),4)</f>
        <v>-0.2656</v>
      </c>
      <c r="AG88" s="2">
        <f>ROUND((Demographics!AG88-AVERAGE(Demographics!AG$2:AG$152))/_xlfn.STDEV.P(Demographics!AG$2:AG$152),4)</f>
        <v>-0.76629999999999998</v>
      </c>
      <c r="AH88" s="2">
        <f>ROUND((Demographics!AH88-AVERAGE(Demographics!AH$2:AH$152))/_xlfn.STDEV.P(Demographics!AH$2:AH$152),4)</f>
        <v>0.43020000000000003</v>
      </c>
      <c r="AI88" s="2">
        <f>ROUND((Demographics!AI88-AVERAGE(Demographics!AI$2:AI$152))/_xlfn.STDEV.P(Demographics!AI$2:AI$152),4)</f>
        <v>-0.33229999999999998</v>
      </c>
      <c r="AJ88" s="2">
        <f>ROUND((Demographics!AJ88-AVERAGE(Demographics!AJ$2:AJ$152))/_xlfn.STDEV.P(Demographics!AJ$2:AJ$152),4)</f>
        <v>0.24510000000000001</v>
      </c>
      <c r="AK88" s="2">
        <f>ROUND((Demographics!AK88-AVERAGE(Demographics!AK$2:AK$152))/_xlfn.STDEV.P(Demographics!AK$2:AK$152),4)</f>
        <v>-0.12839999999999999</v>
      </c>
      <c r="AL88" s="2">
        <f>ROUND((Demographics!AL88-AVERAGE(Demographics!AL$2:AL$152))/_xlfn.STDEV.P(Demographics!AL$2:AL$152),4)</f>
        <v>0.9879</v>
      </c>
      <c r="AM88" s="2">
        <f>ROUND((Demographics!AM88-AVERAGE(Demographics!AM$2:AM$152))/_xlfn.STDEV.P(Demographics!AM$2:AM$152),4)</f>
        <v>-0.877</v>
      </c>
      <c r="AN88" s="2">
        <f>ROUND((Demographics!AN88-AVERAGE(Demographics!AN$2:AN$152))/_xlfn.STDEV.P(Demographics!AN$2:AN$152),4)</f>
        <v>1.2379</v>
      </c>
      <c r="AO88" s="2">
        <f>ROUND((Demographics!AO88-AVERAGE(Demographics!AO$2:AO$152))/_xlfn.STDEV.P(Demographics!AO$2:AO$152),4)</f>
        <v>-1.1335999999999999</v>
      </c>
      <c r="AP88" s="2">
        <f>ROUND((Demographics!AP88-AVERAGE(Demographics!AP$2:AP$152))/_xlfn.STDEV.P(Demographics!AP$2:AP$152),4)</f>
        <v>-8.2799999999999999E-2</v>
      </c>
      <c r="AQ88" s="2">
        <f>ROUND((Demographics!AQ88-AVERAGE(Demographics!AQ$2:AQ$152))/_xlfn.STDEV.P(Demographics!AQ$2:AQ$152),4)</f>
        <v>-0.86680000000000001</v>
      </c>
      <c r="AR88" s="2">
        <f>ROUND((Demographics!AR88-AVERAGE(Demographics!AR$2:AR$152))/_xlfn.STDEV.P(Demographics!AR$2:AR$152),4)</f>
        <v>1.6313</v>
      </c>
    </row>
    <row r="89" spans="1:44" x14ac:dyDescent="0.55000000000000004">
      <c r="A89" s="2" t="s">
        <v>88</v>
      </c>
      <c r="B89" s="2">
        <f>ROUND((Demographics!B89-AVERAGE(Demographics!B$2:B$152))/_xlfn.STDEV.P(Demographics!B$2:B$152),4)</f>
        <v>1.6318999999999999</v>
      </c>
      <c r="C89" s="2">
        <f>ROUND((Demographics!C89-AVERAGE(Demographics!C$2:C$152))/_xlfn.STDEV.P(Demographics!C$2:C$152),4)</f>
        <v>-0.23619999999999999</v>
      </c>
      <c r="D89" s="2">
        <f>ROUND((Demographics!D89-AVERAGE(Demographics!D$2:D$152))/_xlfn.STDEV.P(Demographics!D$2:D$152),4)</f>
        <v>-0.12670000000000001</v>
      </c>
      <c r="E89" s="2">
        <f>ROUND((Demographics!E89-AVERAGE(Demographics!E$2:E$152))/_xlfn.STDEV.P(Demographics!E$2:E$152),4)</f>
        <v>0.6371</v>
      </c>
      <c r="F89" s="2">
        <f>ROUND((Demographics!F89-AVERAGE(Demographics!F$2:F$152))/_xlfn.STDEV.P(Demographics!F$2:F$152),4)</f>
        <v>0.2215</v>
      </c>
      <c r="G89" s="2">
        <f>ROUND((Demographics!G89-AVERAGE(Demographics!G$2:G$152))/_xlfn.STDEV.P(Demographics!G$2:G$152),4)</f>
        <v>-1.0016</v>
      </c>
      <c r="H89" s="2">
        <f>ROUND((Demographics!H89-AVERAGE(Demographics!H$2:H$152))/_xlfn.STDEV.P(Demographics!H$2:H$152),4)</f>
        <v>-0.93200000000000005</v>
      </c>
      <c r="I89" s="2">
        <f>ROUND((Demographics!I89-AVERAGE(Demographics!I$2:I$152))/_xlfn.STDEV.P(Demographics!I$2:I$152),4)</f>
        <v>0.35580000000000001</v>
      </c>
      <c r="J89" s="2">
        <f>ROUND((Demographics!J89-AVERAGE(Demographics!J$2:J$152))/_xlfn.STDEV.P(Demographics!J$2:J$152),4)</f>
        <v>-0.41449999999999998</v>
      </c>
      <c r="K89" s="2">
        <f>ROUND((Demographics!K89-AVERAGE(Demographics!K$2:K$152))/_xlfn.STDEV.P(Demographics!K$2:K$152),4)</f>
        <v>1.2354000000000001</v>
      </c>
      <c r="L89" s="2">
        <f>ROUND((Demographics!L89-AVERAGE(Demographics!L$2:L$152))/_xlfn.STDEV.P(Demographics!L$2:L$152),4)</f>
        <v>0.14050000000000001</v>
      </c>
      <c r="M89" s="2">
        <f>ROUND((Demographics!M89-AVERAGE(Demographics!M$2:M$152))/_xlfn.STDEV.P(Demographics!M$2:M$152),4)</f>
        <v>1.1418999999999999</v>
      </c>
      <c r="N89" s="2">
        <f>ROUND((Demographics!N89-AVERAGE(Demographics!N$2:N$152))/_xlfn.STDEV.P(Demographics!N$2:N$152),4)</f>
        <v>-0.53910000000000002</v>
      </c>
      <c r="O89" s="2">
        <f>ROUND((Demographics!O89-AVERAGE(Demographics!O$2:O$152))/_xlfn.STDEV.P(Demographics!O$2:O$152),4)</f>
        <v>-0.4733</v>
      </c>
      <c r="P89" s="2">
        <f>ROUND((Demographics!P89-AVERAGE(Demographics!P$2:P$152))/_xlfn.STDEV.P(Demographics!P$2:P$152),4)</f>
        <v>-0.51439999999999997</v>
      </c>
      <c r="Q89" s="2">
        <f>ROUND((Demographics!Q89-AVERAGE(Demographics!Q$2:Q$152))/_xlfn.STDEV.P(Demographics!Q$2:Q$152),4)</f>
        <v>0.85740000000000005</v>
      </c>
      <c r="R89" s="2">
        <f>ROUND((Demographics!R89-AVERAGE(Demographics!R$2:R$152))/_xlfn.STDEV.P(Demographics!R$2:R$152),4)</f>
        <v>0.8478</v>
      </c>
      <c r="S89" s="2">
        <f>ROUND((Demographics!S89-AVERAGE(Demographics!S$2:S$152))/_xlfn.STDEV.P(Demographics!S$2:S$152),4)</f>
        <v>-0.25879999999999997</v>
      </c>
      <c r="T89" s="2">
        <f>ROUND((Demographics!T89-AVERAGE(Demographics!T$2:T$152))/_xlfn.STDEV.P(Demographics!T$2:T$152),4)</f>
        <v>-0.32540000000000002</v>
      </c>
      <c r="U89" s="2">
        <f>ROUND((Demographics!U89-AVERAGE(Demographics!U$2:U$152))/_xlfn.STDEV.P(Demographics!U$2:U$152),4)</f>
        <v>-0.40429999999999999</v>
      </c>
      <c r="V89" s="2">
        <f>ROUND((Demographics!V89-AVERAGE(Demographics!V$2:V$152))/_xlfn.STDEV.P(Demographics!V$2:V$152),4)</f>
        <v>-0.75960000000000005</v>
      </c>
      <c r="W89" s="2">
        <f>ROUND((Demographics!W89-AVERAGE(Demographics!W$2:W$152))/_xlfn.STDEV.P(Demographics!W$2:W$152),4)</f>
        <v>1.9662999999999999</v>
      </c>
      <c r="X89" s="2">
        <f>ROUND((Demographics!X89-AVERAGE(Demographics!X$2:X$152))/_xlfn.STDEV.P(Demographics!X$2:X$152),4)</f>
        <v>0.59799999999999998</v>
      </c>
      <c r="Y89" s="2">
        <f>ROUND((Demographics!Y89-AVERAGE(Demographics!Y$2:Y$152))/_xlfn.STDEV.P(Demographics!Y$2:Y$152),4)</f>
        <v>1.3899999999999999E-2</v>
      </c>
      <c r="Z89" s="2">
        <f>ROUND((Demographics!Z89-AVERAGE(Demographics!Z$2:Z$152))/_xlfn.STDEV.P(Demographics!Z$2:Z$152),4)</f>
        <v>0.3574</v>
      </c>
      <c r="AA89" s="2">
        <f>ROUND((Demographics!AA89-AVERAGE(Demographics!AA$2:AA$152))/_xlfn.STDEV.P(Demographics!AA$2:AA$152),4)</f>
        <v>-0.14380000000000001</v>
      </c>
      <c r="AB89" s="2">
        <f>ROUND((Demographics!AB89-AVERAGE(Demographics!AB$2:AB$152))/_xlfn.STDEV.P(Demographics!AB$2:AB$152),4)</f>
        <v>-0.66900000000000004</v>
      </c>
      <c r="AC89" s="2">
        <f>ROUND((Demographics!AC89-AVERAGE(Demographics!AC$2:AC$152))/_xlfn.STDEV.P(Demographics!AC$2:AC$152),4)</f>
        <v>0.85109999999999997</v>
      </c>
      <c r="AD89" s="2">
        <f>ROUND((Demographics!AD89-AVERAGE(Demographics!AD$2:AD$152))/_xlfn.STDEV.P(Demographics!AD$2:AD$152),4)</f>
        <v>-0.49690000000000001</v>
      </c>
      <c r="AE89" s="2">
        <f>ROUND((Demographics!AE89-AVERAGE(Demographics!AE$2:AE$152))/_xlfn.STDEV.P(Demographics!AE$2:AE$152),4)</f>
        <v>1.1035999999999999</v>
      </c>
      <c r="AF89" s="2">
        <f>ROUND((Demographics!AF89-AVERAGE(Demographics!AF$2:AF$152))/_xlfn.STDEV.P(Demographics!AF$2:AF$152),4)</f>
        <v>4.9000000000000002E-2</v>
      </c>
      <c r="AG89" s="2">
        <f>ROUND((Demographics!AG89-AVERAGE(Demographics!AG$2:AG$152))/_xlfn.STDEV.P(Demographics!AG$2:AG$152),4)</f>
        <v>-0.29580000000000001</v>
      </c>
      <c r="AH89" s="2">
        <f>ROUND((Demographics!AH89-AVERAGE(Demographics!AH$2:AH$152))/_xlfn.STDEV.P(Demographics!AH$2:AH$152),4)</f>
        <v>-3.4299999999999997E-2</v>
      </c>
      <c r="AI89" s="2">
        <f>ROUND((Demographics!AI89-AVERAGE(Demographics!AI$2:AI$152))/_xlfn.STDEV.P(Demographics!AI$2:AI$152),4)</f>
        <v>-0.26650000000000001</v>
      </c>
      <c r="AJ89" s="2">
        <f>ROUND((Demographics!AJ89-AVERAGE(Demographics!AJ$2:AJ$152))/_xlfn.STDEV.P(Demographics!AJ$2:AJ$152),4)</f>
        <v>-0.21959999999999999</v>
      </c>
      <c r="AK89" s="2">
        <f>ROUND((Demographics!AK89-AVERAGE(Demographics!AK$2:AK$152))/_xlfn.STDEV.P(Demographics!AK$2:AK$152),4)</f>
        <v>-0.38250000000000001</v>
      </c>
      <c r="AL89" s="2">
        <f>ROUND((Demographics!AL89-AVERAGE(Demographics!AL$2:AL$152))/_xlfn.STDEV.P(Demographics!AL$2:AL$152),4)</f>
        <v>0.63729999999999998</v>
      </c>
      <c r="AM89" s="2">
        <f>ROUND((Demographics!AM89-AVERAGE(Demographics!AM$2:AM$152))/_xlfn.STDEV.P(Demographics!AM$2:AM$152),4)</f>
        <v>1.9998</v>
      </c>
      <c r="AN89" s="2">
        <f>ROUND((Demographics!AN89-AVERAGE(Demographics!AN$2:AN$152))/_xlfn.STDEV.P(Demographics!AN$2:AN$152),4)</f>
        <v>-1.0327999999999999</v>
      </c>
      <c r="AO89" s="2">
        <f>ROUND((Demographics!AO89-AVERAGE(Demographics!AO$2:AO$152))/_xlfn.STDEV.P(Demographics!AO$2:AO$152),4)</f>
        <v>-1.0524</v>
      </c>
      <c r="AP89" s="2">
        <f>ROUND((Demographics!AP89-AVERAGE(Demographics!AP$2:AP$152))/_xlfn.STDEV.P(Demographics!AP$2:AP$152),4)</f>
        <v>-0.97260000000000002</v>
      </c>
      <c r="AQ89" s="2">
        <f>ROUND((Demographics!AQ89-AVERAGE(Demographics!AQ$2:AQ$152))/_xlfn.STDEV.P(Demographics!AQ$2:AQ$152),4)</f>
        <v>-0.90029999999999999</v>
      </c>
      <c r="AR89" s="2">
        <f>ROUND((Demographics!AR89-AVERAGE(Demographics!AR$2:AR$152))/_xlfn.STDEV.P(Demographics!AR$2:AR$152),4)</f>
        <v>0.24510000000000001</v>
      </c>
    </row>
    <row r="90" spans="1:44" x14ac:dyDescent="0.55000000000000004">
      <c r="A90" s="2" t="s">
        <v>89</v>
      </c>
      <c r="B90" s="2">
        <f>ROUND((Demographics!B90-AVERAGE(Demographics!B$2:B$152))/_xlfn.STDEV.P(Demographics!B$2:B$152),4)</f>
        <v>1.5690999999999999</v>
      </c>
      <c r="C90" s="2">
        <f>ROUND((Demographics!C90-AVERAGE(Demographics!C$2:C$152))/_xlfn.STDEV.P(Demographics!C$2:C$152),4)</f>
        <v>-5.9799999999999999E-2</v>
      </c>
      <c r="D90" s="2">
        <f>ROUND((Demographics!D90-AVERAGE(Demographics!D$2:D$152))/_xlfn.STDEV.P(Demographics!D$2:D$152),4)</f>
        <v>0.90749999999999997</v>
      </c>
      <c r="E90" s="2">
        <f>ROUND((Demographics!E90-AVERAGE(Demographics!E$2:E$152))/_xlfn.STDEV.P(Demographics!E$2:E$152),4)</f>
        <v>1.2118</v>
      </c>
      <c r="F90" s="2">
        <f>ROUND((Demographics!F90-AVERAGE(Demographics!F$2:F$152))/_xlfn.STDEV.P(Demographics!F$2:F$152),4)</f>
        <v>-1.3305</v>
      </c>
      <c r="G90" s="2">
        <f>ROUND((Demographics!G90-AVERAGE(Demographics!G$2:G$152))/_xlfn.STDEV.P(Demographics!G$2:G$152),4)</f>
        <v>-1.3250999999999999</v>
      </c>
      <c r="H90" s="2">
        <f>ROUND((Demographics!H90-AVERAGE(Demographics!H$2:H$152))/_xlfn.STDEV.P(Demographics!H$2:H$152),4)</f>
        <v>-1.6469</v>
      </c>
      <c r="I90" s="2">
        <f>ROUND((Demographics!I90-AVERAGE(Demographics!I$2:I$152))/_xlfn.STDEV.P(Demographics!I$2:I$152),4)</f>
        <v>-1.0714999999999999</v>
      </c>
      <c r="J90" s="2">
        <f>ROUND((Demographics!J90-AVERAGE(Demographics!J$2:J$152))/_xlfn.STDEV.P(Demographics!J$2:J$152),4)</f>
        <v>0.33639999999999998</v>
      </c>
      <c r="K90" s="2">
        <f>ROUND((Demographics!K90-AVERAGE(Demographics!K$2:K$152))/_xlfn.STDEV.P(Demographics!K$2:K$152),4)</f>
        <v>1.4864999999999999</v>
      </c>
      <c r="L90" s="2">
        <f>ROUND((Demographics!L90-AVERAGE(Demographics!L$2:L$152))/_xlfn.STDEV.P(Demographics!L$2:L$152),4)</f>
        <v>0.29670000000000002</v>
      </c>
      <c r="M90" s="2">
        <f>ROUND((Demographics!M90-AVERAGE(Demographics!M$2:M$152))/_xlfn.STDEV.P(Demographics!M$2:M$152),4)</f>
        <v>3.27E-2</v>
      </c>
      <c r="N90" s="2">
        <f>ROUND((Demographics!N90-AVERAGE(Demographics!N$2:N$152))/_xlfn.STDEV.P(Demographics!N$2:N$152),4)</f>
        <v>-0.2253</v>
      </c>
      <c r="O90" s="2">
        <f>ROUND((Demographics!O90-AVERAGE(Demographics!O$2:O$152))/_xlfn.STDEV.P(Demographics!O$2:O$152),4)</f>
        <v>0.19639999999999999</v>
      </c>
      <c r="P90" s="2">
        <f>ROUND((Demographics!P90-AVERAGE(Demographics!P$2:P$152))/_xlfn.STDEV.P(Demographics!P$2:P$152),4)</f>
        <v>-0.4738</v>
      </c>
      <c r="Q90" s="2">
        <f>ROUND((Demographics!Q90-AVERAGE(Demographics!Q$2:Q$152))/_xlfn.STDEV.P(Demographics!Q$2:Q$152),4)</f>
        <v>0.73780000000000001</v>
      </c>
      <c r="R90" s="2">
        <f>ROUND((Demographics!R90-AVERAGE(Demographics!R$2:R$152))/_xlfn.STDEV.P(Demographics!R$2:R$152),4)</f>
        <v>2.6495000000000002</v>
      </c>
      <c r="S90" s="2">
        <f>ROUND((Demographics!S90-AVERAGE(Demographics!S$2:S$152))/_xlfn.STDEV.P(Demographics!S$2:S$152),4)</f>
        <v>-0.53659999999999997</v>
      </c>
      <c r="T90" s="2">
        <f>ROUND((Demographics!T90-AVERAGE(Demographics!T$2:T$152))/_xlfn.STDEV.P(Demographics!T$2:T$152),4)</f>
        <v>0.36930000000000002</v>
      </c>
      <c r="U90" s="2">
        <f>ROUND((Demographics!U90-AVERAGE(Demographics!U$2:U$152))/_xlfn.STDEV.P(Demographics!U$2:U$152),4)</f>
        <v>-0.20419999999999999</v>
      </c>
      <c r="V90" s="2">
        <f>ROUND((Demographics!V90-AVERAGE(Demographics!V$2:V$152))/_xlfn.STDEV.P(Demographics!V$2:V$152),4)</f>
        <v>-1.1326000000000001</v>
      </c>
      <c r="W90" s="2">
        <f>ROUND((Demographics!W90-AVERAGE(Demographics!W$2:W$152))/_xlfn.STDEV.P(Demographics!W$2:W$152),4)</f>
        <v>0.26250000000000001</v>
      </c>
      <c r="X90" s="2">
        <f>ROUND((Demographics!X90-AVERAGE(Demographics!X$2:X$152))/_xlfn.STDEV.P(Demographics!X$2:X$152),4)</f>
        <v>1.0057</v>
      </c>
      <c r="Y90" s="2">
        <f>ROUND((Demographics!Y90-AVERAGE(Demographics!Y$2:Y$152))/_xlfn.STDEV.P(Demographics!Y$2:Y$152),4)</f>
        <v>0.17549999999999999</v>
      </c>
      <c r="Z90" s="2">
        <f>ROUND((Demographics!Z90-AVERAGE(Demographics!Z$2:Z$152))/_xlfn.STDEV.P(Demographics!Z$2:Z$152),4)</f>
        <v>1.7928999999999999</v>
      </c>
      <c r="AA90" s="2">
        <f>ROUND((Demographics!AA90-AVERAGE(Demographics!AA$2:AA$152))/_xlfn.STDEV.P(Demographics!AA$2:AA$152),4)</f>
        <v>-1.1587000000000001</v>
      </c>
      <c r="AB90" s="2">
        <f>ROUND((Demographics!AB90-AVERAGE(Demographics!AB$2:AB$152))/_xlfn.STDEV.P(Demographics!AB$2:AB$152),4)</f>
        <v>-0.69079999999999997</v>
      </c>
      <c r="AC90" s="2">
        <f>ROUND((Demographics!AC90-AVERAGE(Demographics!AC$2:AC$152))/_xlfn.STDEV.P(Demographics!AC$2:AC$152),4)</f>
        <v>0.3846</v>
      </c>
      <c r="AD90" s="2">
        <f>ROUND((Demographics!AD90-AVERAGE(Demographics!AD$2:AD$152))/_xlfn.STDEV.P(Demographics!AD$2:AD$152),4)</f>
        <v>0.38669999999999999</v>
      </c>
      <c r="AE90" s="2">
        <f>ROUND((Demographics!AE90-AVERAGE(Demographics!AE$2:AE$152))/_xlfn.STDEV.P(Demographics!AE$2:AE$152),4)</f>
        <v>-0.1051</v>
      </c>
      <c r="AF90" s="2">
        <f>ROUND((Demographics!AF90-AVERAGE(Demographics!AF$2:AF$152))/_xlfn.STDEV.P(Demographics!AF$2:AF$152),4)</f>
        <v>0.53659999999999997</v>
      </c>
      <c r="AG90" s="2">
        <f>ROUND((Demographics!AG90-AVERAGE(Demographics!AG$2:AG$152))/_xlfn.STDEV.P(Demographics!AG$2:AG$152),4)</f>
        <v>-0.92559999999999998</v>
      </c>
      <c r="AH90" s="2">
        <f>ROUND((Demographics!AH90-AVERAGE(Demographics!AH$2:AH$152))/_xlfn.STDEV.P(Demographics!AH$2:AH$152),4)</f>
        <v>1.9099999999999999E-2</v>
      </c>
      <c r="AI90" s="2">
        <f>ROUND((Demographics!AI90-AVERAGE(Demographics!AI$2:AI$152))/_xlfn.STDEV.P(Demographics!AI$2:AI$152),4)</f>
        <v>1.2732000000000001</v>
      </c>
      <c r="AJ90" s="2">
        <f>ROUND((Demographics!AJ90-AVERAGE(Demographics!AJ$2:AJ$152))/_xlfn.STDEV.P(Demographics!AJ$2:AJ$152),4)</f>
        <v>-0.2334</v>
      </c>
      <c r="AK90" s="2">
        <f>ROUND((Demographics!AK90-AVERAGE(Demographics!AK$2:AK$152))/_xlfn.STDEV.P(Demographics!AK$2:AK$152),4)</f>
        <v>2.4474999999999998</v>
      </c>
      <c r="AL90" s="2">
        <f>ROUND((Demographics!AL90-AVERAGE(Demographics!AL$2:AL$152))/_xlfn.STDEV.P(Demographics!AL$2:AL$152),4)</f>
        <v>-1.1214</v>
      </c>
      <c r="AM90" s="2">
        <f>ROUND((Demographics!AM90-AVERAGE(Demographics!AM$2:AM$152))/_xlfn.STDEV.P(Demographics!AM$2:AM$152),4)</f>
        <v>1.5851999999999999</v>
      </c>
      <c r="AN90" s="2">
        <f>ROUND((Demographics!AN90-AVERAGE(Demographics!AN$2:AN$152))/_xlfn.STDEV.P(Demographics!AN$2:AN$152),4)</f>
        <v>-1.4224000000000001</v>
      </c>
      <c r="AO90" s="2">
        <f>ROUND((Demographics!AO90-AVERAGE(Demographics!AO$2:AO$152))/_xlfn.STDEV.P(Demographics!AO$2:AO$152),4)</f>
        <v>-0.88249999999999995</v>
      </c>
      <c r="AP90" s="2">
        <f>ROUND((Demographics!AP90-AVERAGE(Demographics!AP$2:AP$152))/_xlfn.STDEV.P(Demographics!AP$2:AP$152),4)</f>
        <v>-0.216</v>
      </c>
      <c r="AQ90" s="2">
        <f>ROUND((Demographics!AQ90-AVERAGE(Demographics!AQ$2:AQ$152))/_xlfn.STDEV.P(Demographics!AQ$2:AQ$152),4)</f>
        <v>0.84489999999999998</v>
      </c>
      <c r="AR90" s="2">
        <f>ROUND((Demographics!AR90-AVERAGE(Demographics!AR$2:AR$152))/_xlfn.STDEV.P(Demographics!AR$2:AR$152),4)</f>
        <v>-5.6500000000000002E-2</v>
      </c>
    </row>
    <row r="91" spans="1:44" x14ac:dyDescent="0.55000000000000004">
      <c r="A91" s="2" t="s">
        <v>90</v>
      </c>
      <c r="B91" s="2">
        <f>ROUND((Demographics!B91-AVERAGE(Demographics!B$2:B$152))/_xlfn.STDEV.P(Demographics!B$2:B$152),4)</f>
        <v>0.56369999999999998</v>
      </c>
      <c r="C91" s="2">
        <f>ROUND((Demographics!C91-AVERAGE(Demographics!C$2:C$152))/_xlfn.STDEV.P(Demographics!C$2:C$152),4)</f>
        <v>-0.35</v>
      </c>
      <c r="D91" s="2">
        <f>ROUND((Demographics!D91-AVERAGE(Demographics!D$2:D$152))/_xlfn.STDEV.P(Demographics!D$2:D$152),4)</f>
        <v>-8.7800000000000003E-2</v>
      </c>
      <c r="E91" s="2">
        <f>ROUND((Demographics!E91-AVERAGE(Demographics!E$2:E$152))/_xlfn.STDEV.P(Demographics!E$2:E$152),4)</f>
        <v>0.53720000000000001</v>
      </c>
      <c r="F91" s="2">
        <f>ROUND((Demographics!F91-AVERAGE(Demographics!F$2:F$152))/_xlfn.STDEV.P(Demographics!F$2:F$152),4)</f>
        <v>1.2702</v>
      </c>
      <c r="G91" s="2">
        <f>ROUND((Demographics!G91-AVERAGE(Demographics!G$2:G$152))/_xlfn.STDEV.P(Demographics!G$2:G$152),4)</f>
        <v>0.33040000000000003</v>
      </c>
      <c r="H91" s="2">
        <f>ROUND((Demographics!H91-AVERAGE(Demographics!H$2:H$152))/_xlfn.STDEV.P(Demographics!H$2:H$152),4)</f>
        <v>-0.81289999999999996</v>
      </c>
      <c r="I91" s="2">
        <f>ROUND((Demographics!I91-AVERAGE(Demographics!I$2:I$152))/_xlfn.STDEV.P(Demographics!I$2:I$152),4)</f>
        <v>3.39E-2</v>
      </c>
      <c r="J91" s="2">
        <f>ROUND((Demographics!J91-AVERAGE(Demographics!J$2:J$152))/_xlfn.STDEV.P(Demographics!J$2:J$152),4)</f>
        <v>1.6879</v>
      </c>
      <c r="K91" s="2">
        <f>ROUND((Demographics!K91-AVERAGE(Demographics!K$2:K$152))/_xlfn.STDEV.P(Demographics!K$2:K$152),4)</f>
        <v>-0.8659</v>
      </c>
      <c r="L91" s="2">
        <f>ROUND((Demographics!L91-AVERAGE(Demographics!L$2:L$152))/_xlfn.STDEV.P(Demographics!L$2:L$152),4)</f>
        <v>-0.2833</v>
      </c>
      <c r="M91" s="2">
        <f>ROUND((Demographics!M91-AVERAGE(Demographics!M$2:M$152))/_xlfn.STDEV.P(Demographics!M$2:M$152),4)</f>
        <v>0.66090000000000004</v>
      </c>
      <c r="N91" s="2">
        <f>ROUND((Demographics!N91-AVERAGE(Demographics!N$2:N$152))/_xlfn.STDEV.P(Demographics!N$2:N$152),4)</f>
        <v>-0.50180000000000002</v>
      </c>
      <c r="O91" s="2">
        <f>ROUND((Demographics!O91-AVERAGE(Demographics!O$2:O$152))/_xlfn.STDEV.P(Demographics!O$2:O$152),4)</f>
        <v>-0.57689999999999997</v>
      </c>
      <c r="P91" s="2">
        <f>ROUND((Demographics!P91-AVERAGE(Demographics!P$2:P$152))/_xlfn.STDEV.P(Demographics!P$2:P$152),4)</f>
        <v>3.339</v>
      </c>
      <c r="Q91" s="2">
        <f>ROUND((Demographics!Q91-AVERAGE(Demographics!Q$2:Q$152))/_xlfn.STDEV.P(Demographics!Q$2:Q$152),4)</f>
        <v>-0.67310000000000003</v>
      </c>
      <c r="R91" s="2">
        <f>ROUND((Demographics!R91-AVERAGE(Demographics!R$2:R$152))/_xlfn.STDEV.P(Demographics!R$2:R$152),4)</f>
        <v>4.1999999999999997E-3</v>
      </c>
      <c r="S91" s="2">
        <f>ROUND((Demographics!S91-AVERAGE(Demographics!S$2:S$152))/_xlfn.STDEV.P(Demographics!S$2:S$152),4)</f>
        <v>-0.1116</v>
      </c>
      <c r="T91" s="2">
        <f>ROUND((Demographics!T91-AVERAGE(Demographics!T$2:T$152))/_xlfn.STDEV.P(Demographics!T$2:T$152),4)</f>
        <v>-0.99260000000000004</v>
      </c>
      <c r="U91" s="2">
        <f>ROUND((Demographics!U91-AVERAGE(Demographics!U$2:U$152))/_xlfn.STDEV.P(Demographics!U$2:U$152),4)</f>
        <v>-0.77639999999999998</v>
      </c>
      <c r="V91" s="2">
        <f>ROUND((Demographics!V91-AVERAGE(Demographics!V$2:V$152))/_xlfn.STDEV.P(Demographics!V$2:V$152),4)</f>
        <v>0.86470000000000002</v>
      </c>
      <c r="W91" s="2">
        <f>ROUND((Demographics!W91-AVERAGE(Demographics!W$2:W$152))/_xlfn.STDEV.P(Demographics!W$2:W$152),4)</f>
        <v>-1.1677999999999999</v>
      </c>
      <c r="X91" s="2">
        <f>ROUND((Demographics!X91-AVERAGE(Demographics!X$2:X$152))/_xlfn.STDEV.P(Demographics!X$2:X$152),4)</f>
        <v>-0.59689999999999999</v>
      </c>
      <c r="Y91" s="2">
        <f>ROUND((Demographics!Y91-AVERAGE(Demographics!Y$2:Y$152))/_xlfn.STDEV.P(Demographics!Y$2:Y$152),4)</f>
        <v>0.24729999999999999</v>
      </c>
      <c r="Z91" s="2">
        <f>ROUND((Demographics!Z91-AVERAGE(Demographics!Z$2:Z$152))/_xlfn.STDEV.P(Demographics!Z$2:Z$152),4)</f>
        <v>-0.255</v>
      </c>
      <c r="AA91" s="2">
        <f>ROUND((Demographics!AA91-AVERAGE(Demographics!AA$2:AA$152))/_xlfn.STDEV.P(Demographics!AA$2:AA$152),4)</f>
        <v>-0.53979999999999995</v>
      </c>
      <c r="AB91" s="2">
        <f>ROUND((Demographics!AB91-AVERAGE(Demographics!AB$2:AB$152))/_xlfn.STDEV.P(Demographics!AB$2:AB$152),4)</f>
        <v>-0.27100000000000002</v>
      </c>
      <c r="AC91" s="2">
        <f>ROUND((Demographics!AC91-AVERAGE(Demographics!AC$2:AC$152))/_xlfn.STDEV.P(Demographics!AC$2:AC$152),4)</f>
        <v>0.3397</v>
      </c>
      <c r="AD91" s="2">
        <f>ROUND((Demographics!AD91-AVERAGE(Demographics!AD$2:AD$152))/_xlfn.STDEV.P(Demographics!AD$2:AD$152),4)</f>
        <v>2.2311999999999999</v>
      </c>
      <c r="AE91" s="2">
        <f>ROUND((Demographics!AE91-AVERAGE(Demographics!AE$2:AE$152))/_xlfn.STDEV.P(Demographics!AE$2:AE$152),4)</f>
        <v>0.27179999999999999</v>
      </c>
      <c r="AF91" s="2">
        <f>ROUND((Demographics!AF91-AVERAGE(Demographics!AF$2:AF$152))/_xlfn.STDEV.P(Demographics!AF$2:AF$152),4)</f>
        <v>-0.62060000000000004</v>
      </c>
      <c r="AG91" s="2">
        <f>ROUND((Demographics!AG91-AVERAGE(Demographics!AG$2:AG$152))/_xlfn.STDEV.P(Demographics!AG$2:AG$152),4)</f>
        <v>0.31409999999999999</v>
      </c>
      <c r="AH91" s="2">
        <f>ROUND((Demographics!AH91-AVERAGE(Demographics!AH$2:AH$152))/_xlfn.STDEV.P(Demographics!AH$2:AH$152),4)</f>
        <v>-0.25629999999999997</v>
      </c>
      <c r="AI91" s="2">
        <f>ROUND((Demographics!AI91-AVERAGE(Demographics!AI$2:AI$152))/_xlfn.STDEV.P(Demographics!AI$2:AI$152),4)</f>
        <v>-0.53239999999999998</v>
      </c>
      <c r="AJ91" s="2">
        <f>ROUND((Demographics!AJ91-AVERAGE(Demographics!AJ$2:AJ$152))/_xlfn.STDEV.P(Demographics!AJ$2:AJ$152),4)</f>
        <v>-0.1988</v>
      </c>
      <c r="AK91" s="2">
        <f>ROUND((Demographics!AK91-AVERAGE(Demographics!AK$2:AK$152))/_xlfn.STDEV.P(Demographics!AK$2:AK$152),4)</f>
        <v>0.93679999999999997</v>
      </c>
      <c r="AL91" s="2">
        <f>ROUND((Demographics!AL91-AVERAGE(Demographics!AL$2:AL$152))/_xlfn.STDEV.P(Demographics!AL$2:AL$152),4)</f>
        <v>0.13639999999999999</v>
      </c>
      <c r="AM91" s="2">
        <f>ROUND((Demographics!AM91-AVERAGE(Demographics!AM$2:AM$152))/_xlfn.STDEV.P(Demographics!AM$2:AM$152),4)</f>
        <v>-0.87829999999999997</v>
      </c>
      <c r="AN91" s="2">
        <f>ROUND((Demographics!AN91-AVERAGE(Demographics!AN$2:AN$152))/_xlfn.STDEV.P(Demographics!AN$2:AN$152),4)</f>
        <v>-1.3413999999999999</v>
      </c>
      <c r="AO91" s="2">
        <f>ROUND((Demographics!AO91-AVERAGE(Demographics!AO$2:AO$152))/_xlfn.STDEV.P(Demographics!AO$2:AO$152),4)</f>
        <v>2.4744999999999999</v>
      </c>
      <c r="AP91" s="2">
        <f>ROUND((Demographics!AP91-AVERAGE(Demographics!AP$2:AP$152))/_xlfn.STDEV.P(Demographics!AP$2:AP$152),4)</f>
        <v>1.6394</v>
      </c>
      <c r="AQ91" s="2">
        <f>ROUND((Demographics!AQ91-AVERAGE(Demographics!AQ$2:AQ$152))/_xlfn.STDEV.P(Demographics!AQ$2:AQ$152),4)</f>
        <v>1.079</v>
      </c>
      <c r="AR91" s="2">
        <f>ROUND((Demographics!AR91-AVERAGE(Demographics!AR$2:AR$152))/_xlfn.STDEV.P(Demographics!AR$2:AR$152),4)</f>
        <v>-0.50490000000000002</v>
      </c>
    </row>
    <row r="92" spans="1:44" x14ac:dyDescent="0.55000000000000004">
      <c r="A92" s="2" t="s">
        <v>91</v>
      </c>
      <c r="B92" s="2">
        <f>ROUND((Demographics!B92-AVERAGE(Demographics!B$2:B$152))/_xlfn.STDEV.P(Demographics!B$2:B$152),4)</f>
        <v>-0.5988</v>
      </c>
      <c r="C92" s="2">
        <f>ROUND((Demographics!C92-AVERAGE(Demographics!C$2:C$152))/_xlfn.STDEV.P(Demographics!C$2:C$152),4)</f>
        <v>0.14499999999999999</v>
      </c>
      <c r="D92" s="2">
        <f>ROUND((Demographics!D92-AVERAGE(Demographics!D$2:D$152))/_xlfn.STDEV.P(Demographics!D$2:D$152),4)</f>
        <v>0.50939999999999996</v>
      </c>
      <c r="E92" s="2">
        <f>ROUND((Demographics!E92-AVERAGE(Demographics!E$2:E$152))/_xlfn.STDEV.P(Demographics!E$2:E$152),4)</f>
        <v>0.83699999999999997</v>
      </c>
      <c r="F92" s="2">
        <f>ROUND((Demographics!F92-AVERAGE(Demographics!F$2:F$152))/_xlfn.STDEV.P(Demographics!F$2:F$152),4)</f>
        <v>-0.34470000000000001</v>
      </c>
      <c r="G92" s="2">
        <f>ROUND((Demographics!G92-AVERAGE(Demographics!G$2:G$152))/_xlfn.STDEV.P(Demographics!G$2:G$152),4)</f>
        <v>-0.66190000000000004</v>
      </c>
      <c r="H92" s="2">
        <f>ROUND((Demographics!H92-AVERAGE(Demographics!H$2:H$152))/_xlfn.STDEV.P(Demographics!H$2:H$152),4)</f>
        <v>-5.0299999999999997E-2</v>
      </c>
      <c r="I92" s="2">
        <f>ROUND((Demographics!I92-AVERAGE(Demographics!I$2:I$152))/_xlfn.STDEV.P(Demographics!I$2:I$152),4)</f>
        <v>0.32229999999999998</v>
      </c>
      <c r="J92" s="2">
        <f>ROUND((Demographics!J92-AVERAGE(Demographics!J$2:J$152))/_xlfn.STDEV.P(Demographics!J$2:J$152),4)</f>
        <v>1.46E-2</v>
      </c>
      <c r="K92" s="2">
        <f>ROUND((Demographics!K92-AVERAGE(Demographics!K$2:K$152))/_xlfn.STDEV.P(Demographics!K$2:K$152),4)</f>
        <v>-0.3115</v>
      </c>
      <c r="L92" s="2">
        <f>ROUND((Demographics!L92-AVERAGE(Demographics!L$2:L$152))/_xlfn.STDEV.P(Demographics!L$2:L$152),4)</f>
        <v>-0.3821</v>
      </c>
      <c r="M92" s="2">
        <f>ROUND((Demographics!M92-AVERAGE(Demographics!M$2:M$152))/_xlfn.STDEV.P(Demographics!M$2:M$152),4)</f>
        <v>5.6899999999999999E-2</v>
      </c>
      <c r="N92" s="2">
        <f>ROUND((Demographics!N92-AVERAGE(Demographics!N$2:N$152))/_xlfn.STDEV.P(Demographics!N$2:N$152),4)</f>
        <v>0.48309999999999997</v>
      </c>
      <c r="O92" s="2">
        <f>ROUND((Demographics!O92-AVERAGE(Demographics!O$2:O$152))/_xlfn.STDEV.P(Demographics!O$2:O$152),4)</f>
        <v>0.1361</v>
      </c>
      <c r="P92" s="2">
        <f>ROUND((Demographics!P92-AVERAGE(Demographics!P$2:P$152))/_xlfn.STDEV.P(Demographics!P$2:P$152),4)</f>
        <v>-0.15609999999999999</v>
      </c>
      <c r="Q92" s="2">
        <f>ROUND((Demographics!Q92-AVERAGE(Demographics!Q$2:Q$152))/_xlfn.STDEV.P(Demographics!Q$2:Q$152),4)</f>
        <v>0.2432</v>
      </c>
      <c r="R92" s="2">
        <f>ROUND((Demographics!R92-AVERAGE(Demographics!R$2:R$152))/_xlfn.STDEV.P(Demographics!R$2:R$152),4)</f>
        <v>0.2611</v>
      </c>
      <c r="S92" s="2">
        <f>ROUND((Demographics!S92-AVERAGE(Demographics!S$2:S$152))/_xlfn.STDEV.P(Demographics!S$2:S$152),4)</f>
        <v>-0.4844</v>
      </c>
      <c r="T92" s="2">
        <f>ROUND((Demographics!T92-AVERAGE(Demographics!T$2:T$152))/_xlfn.STDEV.P(Demographics!T$2:T$152),4)</f>
        <v>7.0300000000000001E-2</v>
      </c>
      <c r="U92" s="2">
        <f>ROUND((Demographics!U92-AVERAGE(Demographics!U$2:U$152))/_xlfn.STDEV.P(Demographics!U$2:U$152),4)</f>
        <v>0.28399999999999997</v>
      </c>
      <c r="V92" s="2">
        <f>ROUND((Demographics!V92-AVERAGE(Demographics!V$2:V$152))/_xlfn.STDEV.P(Demographics!V$2:V$152),4)</f>
        <v>0.60019999999999996</v>
      </c>
      <c r="W92" s="2">
        <f>ROUND((Demographics!W92-AVERAGE(Demographics!W$2:W$152))/_xlfn.STDEV.P(Demographics!W$2:W$152),4)</f>
        <v>-0.64159999999999995</v>
      </c>
      <c r="X92" s="2">
        <f>ROUND((Demographics!X92-AVERAGE(Demographics!X$2:X$152))/_xlfn.STDEV.P(Demographics!X$2:X$152),4)</f>
        <v>1.5494000000000001</v>
      </c>
      <c r="Y92" s="2">
        <f>ROUND((Demographics!Y92-AVERAGE(Demographics!Y$2:Y$152))/_xlfn.STDEV.P(Demographics!Y$2:Y$152),4)</f>
        <v>-0.49780000000000002</v>
      </c>
      <c r="Z92" s="2">
        <f>ROUND((Demographics!Z92-AVERAGE(Demographics!Z$2:Z$152))/_xlfn.STDEV.P(Demographics!Z$2:Z$152),4)</f>
        <v>-0.48830000000000001</v>
      </c>
      <c r="AA92" s="2">
        <f>ROUND((Demographics!AA92-AVERAGE(Demographics!AA$2:AA$152))/_xlfn.STDEV.P(Demographics!AA$2:AA$152),4)</f>
        <v>-0.30359999999999998</v>
      </c>
      <c r="AB92" s="2">
        <f>ROUND((Demographics!AB92-AVERAGE(Demographics!AB$2:AB$152))/_xlfn.STDEV.P(Demographics!AB$2:AB$152),4)</f>
        <v>0.44790000000000002</v>
      </c>
      <c r="AC92" s="2">
        <f>ROUND((Demographics!AC92-AVERAGE(Demographics!AC$2:AC$152))/_xlfn.STDEV.P(Demographics!AC$2:AC$152),4)</f>
        <v>-0.63819999999999999</v>
      </c>
      <c r="AD92" s="2">
        <f>ROUND((Demographics!AD92-AVERAGE(Demographics!AD$2:AD$152))/_xlfn.STDEV.P(Demographics!AD$2:AD$152),4)</f>
        <v>-0.30990000000000001</v>
      </c>
      <c r="AE92" s="2">
        <f>ROUND((Demographics!AE92-AVERAGE(Demographics!AE$2:AE$152))/_xlfn.STDEV.P(Demographics!AE$2:AE$152),4)</f>
        <v>-0.39760000000000001</v>
      </c>
      <c r="AF92" s="2">
        <f>ROUND((Demographics!AF92-AVERAGE(Demographics!AF$2:AF$152))/_xlfn.STDEV.P(Demographics!AF$2:AF$152),4)</f>
        <v>1.2285999999999999</v>
      </c>
      <c r="AG92" s="2">
        <f>ROUND((Demographics!AG92-AVERAGE(Demographics!AG$2:AG$152))/_xlfn.STDEV.P(Demographics!AG$2:AG$152),4)</f>
        <v>-0.24460000000000001</v>
      </c>
      <c r="AH92" s="2">
        <f>ROUND((Demographics!AH92-AVERAGE(Demographics!AH$2:AH$152))/_xlfn.STDEV.P(Demographics!AH$2:AH$152),4)</f>
        <v>-0.38779999999999998</v>
      </c>
      <c r="AI92" s="2">
        <f>ROUND((Demographics!AI92-AVERAGE(Demographics!AI$2:AI$152))/_xlfn.STDEV.P(Demographics!AI$2:AI$152),4)</f>
        <v>-0.41770000000000002</v>
      </c>
      <c r="AJ92" s="2">
        <f>ROUND((Demographics!AJ92-AVERAGE(Demographics!AJ$2:AJ$152))/_xlfn.STDEV.P(Demographics!AJ$2:AJ$152),4)</f>
        <v>-0.21260000000000001</v>
      </c>
      <c r="AK92" s="2">
        <f>ROUND((Demographics!AK92-AVERAGE(Demographics!AK$2:AK$152))/_xlfn.STDEV.P(Demographics!AK$2:AK$152),4)</f>
        <v>-3.0999999999999999E-3</v>
      </c>
      <c r="AL92" s="2">
        <f>ROUND((Demographics!AL92-AVERAGE(Demographics!AL$2:AL$152))/_xlfn.STDEV.P(Demographics!AL$2:AL$152),4)</f>
        <v>-0.1111</v>
      </c>
      <c r="AM92" s="2">
        <f>ROUND((Demographics!AM92-AVERAGE(Demographics!AM$2:AM$152))/_xlfn.STDEV.P(Demographics!AM$2:AM$152),4)</f>
        <v>-0.26579999999999998</v>
      </c>
      <c r="AN92" s="2">
        <f>ROUND((Demographics!AN92-AVERAGE(Demographics!AN$2:AN$152))/_xlfn.STDEV.P(Demographics!AN$2:AN$152),4)</f>
        <v>-0.44059999999999999</v>
      </c>
      <c r="AO92" s="2">
        <f>ROUND((Demographics!AO92-AVERAGE(Demographics!AO$2:AO$152))/_xlfn.STDEV.P(Demographics!AO$2:AO$152),4)</f>
        <v>0.32140000000000002</v>
      </c>
      <c r="AP92" s="2">
        <f>ROUND((Demographics!AP92-AVERAGE(Demographics!AP$2:AP$152))/_xlfn.STDEV.P(Demographics!AP$2:AP$152),4)</f>
        <v>0.54069999999999996</v>
      </c>
      <c r="AQ92" s="2">
        <f>ROUND((Demographics!AQ92-AVERAGE(Demographics!AQ$2:AQ$152))/_xlfn.STDEV.P(Demographics!AQ$2:AQ$152),4)</f>
        <v>-0.67169999999999996</v>
      </c>
      <c r="AR92" s="2">
        <f>ROUND((Demographics!AR92-AVERAGE(Demographics!AR$2:AR$152))/_xlfn.STDEV.P(Demographics!AR$2:AR$152),4)</f>
        <v>0.27260000000000001</v>
      </c>
    </row>
    <row r="93" spans="1:44" x14ac:dyDescent="0.55000000000000004">
      <c r="A93" s="2" t="s">
        <v>92</v>
      </c>
      <c r="B93" s="2">
        <f>ROUND((Demographics!B93-AVERAGE(Demographics!B$2:B$152))/_xlfn.STDEV.P(Demographics!B$2:B$152),4)</f>
        <v>0.9093</v>
      </c>
      <c r="C93" s="2">
        <f>ROUND((Demographics!C93-AVERAGE(Demographics!C$2:C$152))/_xlfn.STDEV.P(Demographics!C$2:C$152),4)</f>
        <v>0.28160000000000002</v>
      </c>
      <c r="D93" s="2">
        <f>ROUND((Demographics!D93-AVERAGE(Demographics!D$2:D$152))/_xlfn.STDEV.P(Demographics!D$2:D$152),4)</f>
        <v>0.34670000000000001</v>
      </c>
      <c r="E93" s="2">
        <f>ROUND((Demographics!E93-AVERAGE(Demographics!E$2:E$152))/_xlfn.STDEV.P(Demographics!E$2:E$152),4)</f>
        <v>0.51219999999999999</v>
      </c>
      <c r="F93" s="2">
        <f>ROUND((Demographics!F93-AVERAGE(Demographics!F$2:F$152))/_xlfn.STDEV.P(Demographics!F$2:F$152),4)</f>
        <v>-0.92149999999999999</v>
      </c>
      <c r="G93" s="2">
        <f>ROUND((Demographics!G93-AVERAGE(Demographics!G$2:G$152))/_xlfn.STDEV.P(Demographics!G$2:G$152),4)</f>
        <v>-0.51090000000000002</v>
      </c>
      <c r="H93" s="2">
        <f>ROUND((Demographics!H93-AVERAGE(Demographics!H$2:H$152))/_xlfn.STDEV.P(Demographics!H$2:H$152),4)</f>
        <v>-0.88439999999999996</v>
      </c>
      <c r="I93" s="2">
        <f>ROUND((Demographics!I93-AVERAGE(Demographics!I$2:I$152))/_xlfn.STDEV.P(Demographics!I$2:I$152),4)</f>
        <v>0.2457</v>
      </c>
      <c r="J93" s="2">
        <f>ROUND((Demographics!J93-AVERAGE(Demographics!J$2:J$152))/_xlfn.STDEV.P(Demographics!J$2:J$152),4)</f>
        <v>1.4948999999999999</v>
      </c>
      <c r="K93" s="2">
        <f>ROUND((Demographics!K93-AVERAGE(Demographics!K$2:K$152))/_xlfn.STDEV.P(Demographics!K$2:K$152),4)</f>
        <v>0.48649999999999999</v>
      </c>
      <c r="L93" s="2">
        <f>ROUND((Demographics!L93-AVERAGE(Demographics!L$2:L$152))/_xlfn.STDEV.P(Demographics!L$2:L$152),4)</f>
        <v>0.79059999999999997</v>
      </c>
      <c r="M93" s="2">
        <f>ROUND((Demographics!M93-AVERAGE(Demographics!M$2:M$152))/_xlfn.STDEV.P(Demographics!M$2:M$152),4)</f>
        <v>0.63300000000000001</v>
      </c>
      <c r="N93" s="2">
        <f>ROUND((Demographics!N93-AVERAGE(Demographics!N$2:N$152))/_xlfn.STDEV.P(Demographics!N$2:N$152),4)</f>
        <v>-0.79320000000000002</v>
      </c>
      <c r="O93" s="2">
        <f>ROUND((Demographics!O93-AVERAGE(Demographics!O$2:O$152))/_xlfn.STDEV.P(Demographics!O$2:O$152),4)</f>
        <v>-0.6371</v>
      </c>
      <c r="P93" s="2">
        <f>ROUND((Demographics!P93-AVERAGE(Demographics!P$2:P$152))/_xlfn.STDEV.P(Demographics!P$2:P$152),4)</f>
        <v>0.31929999999999997</v>
      </c>
      <c r="Q93" s="2">
        <f>ROUND((Demographics!Q93-AVERAGE(Demographics!Q$2:Q$152))/_xlfn.STDEV.P(Demographics!Q$2:Q$152),4)</f>
        <v>0.12559999999999999</v>
      </c>
      <c r="R93" s="2">
        <f>ROUND((Demographics!R93-AVERAGE(Demographics!R$2:R$152))/_xlfn.STDEV.P(Demographics!R$2:R$152),4)</f>
        <v>1.2783</v>
      </c>
      <c r="S93" s="2">
        <f>ROUND((Demographics!S93-AVERAGE(Demographics!S$2:S$152))/_xlfn.STDEV.P(Demographics!S$2:S$152),4)</f>
        <v>-0.55710000000000004</v>
      </c>
      <c r="T93" s="2">
        <f>ROUND((Demographics!T93-AVERAGE(Demographics!T$2:T$152))/_xlfn.STDEV.P(Demographics!T$2:T$152),4)</f>
        <v>0.38779999999999998</v>
      </c>
      <c r="U93" s="2">
        <f>ROUND((Demographics!U93-AVERAGE(Demographics!U$2:U$152))/_xlfn.STDEV.P(Demographics!U$2:U$152),4)</f>
        <v>-0.60640000000000005</v>
      </c>
      <c r="V93" s="2">
        <f>ROUND((Demographics!V93-AVERAGE(Demographics!V$2:V$152))/_xlfn.STDEV.P(Demographics!V$2:V$152),4)</f>
        <v>-1.0206999999999999</v>
      </c>
      <c r="W93" s="2">
        <f>ROUND((Demographics!W93-AVERAGE(Demographics!W$2:W$152))/_xlfn.STDEV.P(Demographics!W$2:W$152),4)</f>
        <v>1.0518000000000001</v>
      </c>
      <c r="X93" s="2">
        <f>ROUND((Demographics!X93-AVERAGE(Demographics!X$2:X$152))/_xlfn.STDEV.P(Demographics!X$2:X$152),4)</f>
        <v>2.2119</v>
      </c>
      <c r="Y93" s="2">
        <f>ROUND((Demographics!Y93-AVERAGE(Demographics!Y$2:Y$152))/_xlfn.STDEV.P(Demographics!Y$2:Y$152),4)</f>
        <v>1.6899999999999998E-2</v>
      </c>
      <c r="Z93" s="2">
        <f>ROUND((Demographics!Z93-AVERAGE(Demographics!Z$2:Z$152))/_xlfn.STDEV.P(Demographics!Z$2:Z$152),4)</f>
        <v>1.4332</v>
      </c>
      <c r="AA93" s="2">
        <f>ROUND((Demographics!AA93-AVERAGE(Demographics!AA$2:AA$152))/_xlfn.STDEV.P(Demographics!AA$2:AA$152),4)</f>
        <v>-0.90910000000000002</v>
      </c>
      <c r="AB93" s="2">
        <f>ROUND((Demographics!AB93-AVERAGE(Demographics!AB$2:AB$152))/_xlfn.STDEV.P(Demographics!AB$2:AB$152),4)</f>
        <v>-0.80510000000000004</v>
      </c>
      <c r="AC93" s="2">
        <f>ROUND((Demographics!AC93-AVERAGE(Demographics!AC$2:AC$152))/_xlfn.STDEV.P(Demographics!AC$2:AC$152),4)</f>
        <v>8.8499999999999995E-2</v>
      </c>
      <c r="AD93" s="2">
        <f>ROUND((Demographics!AD93-AVERAGE(Demographics!AD$2:AD$152))/_xlfn.STDEV.P(Demographics!AD$2:AD$152),4)</f>
        <v>-0.23250000000000001</v>
      </c>
      <c r="AE93" s="2">
        <f>ROUND((Demographics!AE93-AVERAGE(Demographics!AE$2:AE$152))/_xlfn.STDEV.P(Demographics!AE$2:AE$152),4)</f>
        <v>0.27829999999999999</v>
      </c>
      <c r="AF93" s="2">
        <f>ROUND((Demographics!AF93-AVERAGE(Demographics!AF$2:AF$152))/_xlfn.STDEV.P(Demographics!AF$2:AF$152),4)</f>
        <v>1.8622000000000001</v>
      </c>
      <c r="AG93" s="2">
        <f>ROUND((Demographics!AG93-AVERAGE(Demographics!AG$2:AG$152))/_xlfn.STDEV.P(Demographics!AG$2:AG$152),4)</f>
        <v>0.37240000000000001</v>
      </c>
      <c r="AH93" s="2">
        <f>ROUND((Demographics!AH93-AVERAGE(Demographics!AH$2:AH$152))/_xlfn.STDEV.P(Demographics!AH$2:AH$152),4)</f>
        <v>-0.50700000000000001</v>
      </c>
      <c r="AI93" s="2">
        <f>ROUND((Demographics!AI93-AVERAGE(Demographics!AI$2:AI$152))/_xlfn.STDEV.P(Demographics!AI$2:AI$152),4)</f>
        <v>-0.13220000000000001</v>
      </c>
      <c r="AJ93" s="2">
        <f>ROUND((Demographics!AJ93-AVERAGE(Demographics!AJ$2:AJ$152))/_xlfn.STDEV.P(Demographics!AJ$2:AJ$152),4)</f>
        <v>-0.22650000000000001</v>
      </c>
      <c r="AK93" s="2">
        <f>ROUND((Demographics!AK93-AVERAGE(Demographics!AK$2:AK$152))/_xlfn.STDEV.P(Demographics!AK$2:AK$152),4)</f>
        <v>-0.29549999999999998</v>
      </c>
      <c r="AL93" s="2">
        <f>ROUND((Demographics!AL93-AVERAGE(Demographics!AL$2:AL$152))/_xlfn.STDEV.P(Demographics!AL$2:AL$152),4)</f>
        <v>-1.1386000000000001</v>
      </c>
      <c r="AM93" s="2">
        <f>ROUND((Demographics!AM93-AVERAGE(Demographics!AM$2:AM$152))/_xlfn.STDEV.P(Demographics!AM$2:AM$152),4)</f>
        <v>0.64019999999999999</v>
      </c>
      <c r="AN93" s="2">
        <f>ROUND((Demographics!AN93-AVERAGE(Demographics!AN$2:AN$152))/_xlfn.STDEV.P(Demographics!AN$2:AN$152),4)</f>
        <v>-0.81459999999999999</v>
      </c>
      <c r="AO93" s="2">
        <f>ROUND((Demographics!AO93-AVERAGE(Demographics!AO$2:AO$152))/_xlfn.STDEV.P(Demographics!AO$2:AO$152),4)</f>
        <v>0.2291</v>
      </c>
      <c r="AP93" s="2">
        <f>ROUND((Demographics!AP93-AVERAGE(Demographics!AP$2:AP$152))/_xlfn.STDEV.P(Demographics!AP$2:AP$152),4)</f>
        <v>8.5999999999999993E-2</v>
      </c>
      <c r="AQ93" s="2">
        <f>ROUND((Demographics!AQ93-AVERAGE(Demographics!AQ$2:AQ$152))/_xlfn.STDEV.P(Demographics!AQ$2:AQ$152),4)</f>
        <v>-0.54349999999999998</v>
      </c>
      <c r="AR93" s="2">
        <f>ROUND((Demographics!AR93-AVERAGE(Demographics!AR$2:AR$152))/_xlfn.STDEV.P(Demographics!AR$2:AR$152),4)</f>
        <v>0.3498</v>
      </c>
    </row>
    <row r="94" spans="1:44" x14ac:dyDescent="0.55000000000000004">
      <c r="A94" s="2" t="s">
        <v>93</v>
      </c>
      <c r="B94" s="2">
        <f>ROUND((Demographics!B94-AVERAGE(Demographics!B$2:B$152))/_xlfn.STDEV.P(Demographics!B$2:B$152),4)</f>
        <v>1.5690999999999999</v>
      </c>
      <c r="C94" s="2">
        <f>ROUND((Demographics!C94-AVERAGE(Demographics!C$2:C$152))/_xlfn.STDEV.P(Demographics!C$2:C$152),4)</f>
        <v>0.55469999999999997</v>
      </c>
      <c r="D94" s="2">
        <f>ROUND((Demographics!D94-AVERAGE(Demographics!D$2:D$152))/_xlfn.STDEV.P(Demographics!D$2:D$152),4)</f>
        <v>0.79830000000000001</v>
      </c>
      <c r="E94" s="2">
        <f>ROUND((Demographics!E94-AVERAGE(Demographics!E$2:E$152))/_xlfn.STDEV.P(Demographics!E$2:E$152),4)</f>
        <v>0.6371</v>
      </c>
      <c r="F94" s="2">
        <f>ROUND((Demographics!F94-AVERAGE(Demographics!F$2:F$152))/_xlfn.STDEV.P(Demographics!F$2:F$152),4)</f>
        <v>0.67249999999999999</v>
      </c>
      <c r="G94" s="2">
        <f>ROUND((Demographics!G94-AVERAGE(Demographics!G$2:G$152))/_xlfn.STDEV.P(Demographics!G$2:G$152),4)</f>
        <v>-0.87760000000000005</v>
      </c>
      <c r="H94" s="2">
        <f>ROUND((Demographics!H94-AVERAGE(Demographics!H$2:H$152))/_xlfn.STDEV.P(Demographics!H$2:H$152),4)</f>
        <v>-2.2427000000000001</v>
      </c>
      <c r="I94" s="2">
        <f>ROUND((Demographics!I94-AVERAGE(Demographics!I$2:I$152))/_xlfn.STDEV.P(Demographics!I$2:I$152),4)</f>
        <v>-1.0738000000000001</v>
      </c>
      <c r="J94" s="2">
        <f>ROUND((Demographics!J94-AVERAGE(Demographics!J$2:J$152))/_xlfn.STDEV.P(Demographics!J$2:J$152),4)</f>
        <v>0.92279999999999995</v>
      </c>
      <c r="K94" s="2">
        <f>ROUND((Demographics!K94-AVERAGE(Demographics!K$2:K$152))/_xlfn.STDEV.P(Demographics!K$2:K$152),4)</f>
        <v>0.33639999999999998</v>
      </c>
      <c r="L94" s="2">
        <f>ROUND((Demographics!L94-AVERAGE(Demographics!L$2:L$152))/_xlfn.STDEV.P(Demographics!L$2:L$152),4)</f>
        <v>0.4592</v>
      </c>
      <c r="M94" s="2">
        <f>ROUND((Demographics!M94-AVERAGE(Demographics!M$2:M$152))/_xlfn.STDEV.P(Demographics!M$2:M$152),4)</f>
        <v>-0.65710000000000002</v>
      </c>
      <c r="N94" s="2">
        <f>ROUND((Demographics!N94-AVERAGE(Demographics!N$2:N$152))/_xlfn.STDEV.P(Demographics!N$2:N$152),4)</f>
        <v>-1.0622</v>
      </c>
      <c r="O94" s="2">
        <f>ROUND((Demographics!O94-AVERAGE(Demographics!O$2:O$152))/_xlfn.STDEV.P(Demographics!O$2:O$152),4)</f>
        <v>-0.76959999999999995</v>
      </c>
      <c r="P94" s="2">
        <f>ROUND((Demographics!P94-AVERAGE(Demographics!P$2:P$152))/_xlfn.STDEV.P(Demographics!P$2:P$152),4)</f>
        <v>8.9388000000000005</v>
      </c>
      <c r="Q94" s="2">
        <f>ROUND((Demographics!Q94-AVERAGE(Demographics!Q$2:Q$152))/_xlfn.STDEV.P(Demographics!Q$2:Q$152),4)</f>
        <v>-3.2778999999999998</v>
      </c>
      <c r="R94" s="2">
        <f>ROUND((Demographics!R94-AVERAGE(Demographics!R$2:R$152))/_xlfn.STDEV.P(Demographics!R$2:R$152),4)</f>
        <v>-2.3182999999999998</v>
      </c>
      <c r="S94" s="2">
        <f>ROUND((Demographics!S94-AVERAGE(Demographics!S$2:S$152))/_xlfn.STDEV.P(Demographics!S$2:S$152),4)</f>
        <v>0.46079999999999999</v>
      </c>
      <c r="T94" s="2">
        <f>ROUND((Demographics!T94-AVERAGE(Demographics!T$2:T$152))/_xlfn.STDEV.P(Demographics!T$2:T$152),4)</f>
        <v>-1.2595000000000001</v>
      </c>
      <c r="U94" s="2">
        <f>ROUND((Demographics!U94-AVERAGE(Demographics!U$2:U$152))/_xlfn.STDEV.P(Demographics!U$2:U$152),4)</f>
        <v>-0.9506</v>
      </c>
      <c r="V94" s="2">
        <f>ROUND((Demographics!V94-AVERAGE(Demographics!V$2:V$152))/_xlfn.STDEV.P(Demographics!V$2:V$152),4)</f>
        <v>1.5088999999999999</v>
      </c>
      <c r="W94" s="2">
        <f>ROUND((Demographics!W94-AVERAGE(Demographics!W$2:W$152))/_xlfn.STDEV.P(Demographics!W$2:W$152),4)</f>
        <v>-1.5143</v>
      </c>
      <c r="X94" s="2">
        <f>ROUND((Demographics!X94-AVERAGE(Demographics!X$2:X$152))/_xlfn.STDEV.P(Demographics!X$2:X$152),4)</f>
        <v>-1.1234999999999999</v>
      </c>
      <c r="Y94" s="2">
        <f>ROUND((Demographics!Y94-AVERAGE(Demographics!Y$2:Y$152))/_xlfn.STDEV.P(Demographics!Y$2:Y$152),4)</f>
        <v>0.25030000000000002</v>
      </c>
      <c r="Z94" s="2">
        <f>ROUND((Demographics!Z94-AVERAGE(Demographics!Z$2:Z$152))/_xlfn.STDEV.P(Demographics!Z$2:Z$152),4)</f>
        <v>-0.31330000000000002</v>
      </c>
      <c r="AA94" s="2">
        <f>ROUND((Demographics!AA94-AVERAGE(Demographics!AA$2:AA$152))/_xlfn.STDEV.P(Demographics!AA$2:AA$152),4)</f>
        <v>-0.51649999999999996</v>
      </c>
      <c r="AB94" s="2">
        <f>ROUND((Demographics!AB94-AVERAGE(Demographics!AB$2:AB$152))/_xlfn.STDEV.P(Demographics!AB$2:AB$152),4)</f>
        <v>-0.1542</v>
      </c>
      <c r="AC94" s="2">
        <f>ROUND((Demographics!AC94-AVERAGE(Demographics!AC$2:AC$152))/_xlfn.STDEV.P(Demographics!AC$2:AC$152),4)</f>
        <v>-3.5179999999999998</v>
      </c>
      <c r="AD94" s="2">
        <f>ROUND((Demographics!AD94-AVERAGE(Demographics!AD$2:AD$152))/_xlfn.STDEV.P(Demographics!AD$2:AD$152),4)</f>
        <v>3.5274999999999999</v>
      </c>
      <c r="AE94" s="2">
        <f>ROUND((Demographics!AE94-AVERAGE(Demographics!AE$2:AE$152))/_xlfn.STDEV.P(Demographics!AE$2:AE$152),4)</f>
        <v>-1.1999999999999999E-3</v>
      </c>
      <c r="AF94" s="2">
        <f>ROUND((Demographics!AF94-AVERAGE(Demographics!AF$2:AF$152))/_xlfn.STDEV.P(Demographics!AF$2:AF$152),4)</f>
        <v>-1.0565</v>
      </c>
      <c r="AG94" s="2">
        <f>ROUND((Demographics!AG94-AVERAGE(Demographics!AG$2:AG$152))/_xlfn.STDEV.P(Demographics!AG$2:AG$152),4)</f>
        <v>0.2288</v>
      </c>
      <c r="AH94" s="2">
        <f>ROUND((Demographics!AH94-AVERAGE(Demographics!AH$2:AH$152))/_xlfn.STDEV.P(Demographics!AH$2:AH$152),4)</f>
        <v>-0.40429999999999999</v>
      </c>
      <c r="AI94" s="2">
        <f>ROUND((Demographics!AI94-AVERAGE(Demographics!AI$2:AI$152))/_xlfn.STDEV.P(Demographics!AI$2:AI$152),4)</f>
        <v>-0.36649999999999999</v>
      </c>
      <c r="AJ94" s="2">
        <f>ROUND((Demographics!AJ94-AVERAGE(Demographics!AJ$2:AJ$152))/_xlfn.STDEV.P(Demographics!AJ$2:AJ$152),4)</f>
        <v>-0.2404</v>
      </c>
      <c r="AK94" s="2">
        <f>ROUND((Demographics!AK94-AVERAGE(Demographics!AK$2:AK$152))/_xlfn.STDEV.P(Demographics!AK$2:AK$152),4)</f>
        <v>3.3003999999999998</v>
      </c>
      <c r="AL94" s="2">
        <f>ROUND((Demographics!AL94-AVERAGE(Demographics!AL$2:AL$152))/_xlfn.STDEV.P(Demographics!AL$2:AL$152),4)</f>
        <v>-0.50890000000000002</v>
      </c>
      <c r="AM94" s="2">
        <f>ROUND((Demographics!AM94-AVERAGE(Demographics!AM$2:AM$152))/_xlfn.STDEV.P(Demographics!AM$2:AM$152),4)</f>
        <v>-1.8676999999999999</v>
      </c>
      <c r="AN94" s="2">
        <f>ROUND((Demographics!AN94-AVERAGE(Demographics!AN$2:AN$152))/_xlfn.STDEV.P(Demographics!AN$2:AN$152),4)</f>
        <v>-2.677</v>
      </c>
      <c r="AO94" s="2">
        <f>ROUND((Demographics!AO94-AVERAGE(Demographics!AO$2:AO$152))/_xlfn.STDEV.P(Demographics!AO$2:AO$152),4)</f>
        <v>7.6447000000000003</v>
      </c>
      <c r="AP94" s="2">
        <f>ROUND((Demographics!AP94-AVERAGE(Demographics!AP$2:AP$152))/_xlfn.STDEV.P(Demographics!AP$2:AP$152),4)</f>
        <v>3.1238999999999999</v>
      </c>
      <c r="AQ94" s="2">
        <f>ROUND((Demographics!AQ94-AVERAGE(Demographics!AQ$2:AQ$152))/_xlfn.STDEV.P(Demographics!AQ$2:AQ$152),4)</f>
        <v>3.0026000000000002</v>
      </c>
      <c r="AR94" s="2">
        <f>ROUND((Demographics!AR94-AVERAGE(Demographics!AR$2:AR$152))/_xlfn.STDEV.P(Demographics!AR$2:AR$152),4)</f>
        <v>0.3281</v>
      </c>
    </row>
    <row r="95" spans="1:44" x14ac:dyDescent="0.55000000000000004">
      <c r="A95" s="2" t="s">
        <v>94</v>
      </c>
      <c r="B95" s="2">
        <f>ROUND((Demographics!B95-AVERAGE(Demographics!B$2:B$152))/_xlfn.STDEV.P(Demographics!B$2:B$152),4)</f>
        <v>0.7208</v>
      </c>
      <c r="C95" s="2">
        <f>ROUND((Demographics!C95-AVERAGE(Demographics!C$2:C$152))/_xlfn.STDEV.P(Demographics!C$2:C$152),4)</f>
        <v>-0.19070000000000001</v>
      </c>
      <c r="D95" s="2">
        <f>ROUND((Demographics!D95-AVERAGE(Demographics!D$2:D$152))/_xlfn.STDEV.P(Demographics!D$2:D$152),4)</f>
        <v>-0.50049999999999994</v>
      </c>
      <c r="E95" s="2">
        <f>ROUND((Demographics!E95-AVERAGE(Demographics!E$2:E$152))/_xlfn.STDEV.P(Demographics!E$2:E$152),4)</f>
        <v>-0.62460000000000004</v>
      </c>
      <c r="F95" s="2">
        <f>ROUND((Demographics!F95-AVERAGE(Demographics!F$2:F$152))/_xlfn.STDEV.P(Demographics!F$2:F$152),4)</f>
        <v>-0.27129999999999999</v>
      </c>
      <c r="G95" s="2">
        <f>ROUND((Demographics!G95-AVERAGE(Demographics!G$2:G$152))/_xlfn.STDEV.P(Demographics!G$2:G$152),4)</f>
        <v>0.10390000000000001</v>
      </c>
      <c r="H95" s="2">
        <f>ROUND((Demographics!H95-AVERAGE(Demographics!H$2:H$152))/_xlfn.STDEV.P(Demographics!H$2:H$152),4)</f>
        <v>0.2833</v>
      </c>
      <c r="I95" s="2">
        <f>ROUND((Demographics!I95-AVERAGE(Demographics!I$2:I$152))/_xlfn.STDEV.P(Demographics!I$2:I$152),4)</f>
        <v>0.88549999999999995</v>
      </c>
      <c r="J95" s="2">
        <f>ROUND((Demographics!J95-AVERAGE(Demographics!J$2:J$152))/_xlfn.STDEV.P(Demographics!J$2:J$152),4)</f>
        <v>0.91200000000000003</v>
      </c>
      <c r="K95" s="2">
        <f>ROUND((Demographics!K95-AVERAGE(Demographics!K$2:K$152))/_xlfn.STDEV.P(Demographics!K$2:K$152),4)</f>
        <v>-0.49680000000000002</v>
      </c>
      <c r="L95" s="2">
        <f>ROUND((Demographics!L95-AVERAGE(Demographics!L$2:L$152))/_xlfn.STDEV.P(Demographics!L$2:L$152),4)</f>
        <v>0.86070000000000002</v>
      </c>
      <c r="M95" s="2">
        <f>ROUND((Demographics!M95-AVERAGE(Demographics!M$2:M$152))/_xlfn.STDEV.P(Demographics!M$2:M$152),4)</f>
        <v>1.2182999999999999</v>
      </c>
      <c r="N95" s="2">
        <f>ROUND((Demographics!N95-AVERAGE(Demographics!N$2:N$152))/_xlfn.STDEV.P(Demographics!N$2:N$152),4)</f>
        <v>-1.1848000000000001</v>
      </c>
      <c r="O95" s="2">
        <f>ROUND((Demographics!O95-AVERAGE(Demographics!O$2:O$152))/_xlfn.STDEV.P(Demographics!O$2:O$152),4)</f>
        <v>-1.0659000000000001</v>
      </c>
      <c r="P95" s="2">
        <f>ROUND((Demographics!P95-AVERAGE(Demographics!P$2:P$152))/_xlfn.STDEV.P(Demographics!P$2:P$152),4)</f>
        <v>0.21179999999999999</v>
      </c>
      <c r="Q95" s="2">
        <f>ROUND((Demographics!Q95-AVERAGE(Demographics!Q$2:Q$152))/_xlfn.STDEV.P(Demographics!Q$2:Q$152),4)</f>
        <v>0.35670000000000002</v>
      </c>
      <c r="R95" s="2">
        <f>ROUND((Demographics!R95-AVERAGE(Demographics!R$2:R$152))/_xlfn.STDEV.P(Demographics!R$2:R$152),4)</f>
        <v>1.0526</v>
      </c>
      <c r="S95" s="2">
        <f>ROUND((Demographics!S95-AVERAGE(Demographics!S$2:S$152))/_xlfn.STDEV.P(Demographics!S$2:S$152),4)</f>
        <v>4.4999999999999998E-2</v>
      </c>
      <c r="T95" s="2">
        <f>ROUND((Demographics!T95-AVERAGE(Demographics!T$2:T$152))/_xlfn.STDEV.P(Demographics!T$2:T$152),4)</f>
        <v>-0.71189999999999998</v>
      </c>
      <c r="U95" s="2">
        <f>ROUND((Demographics!U95-AVERAGE(Demographics!U$2:U$152))/_xlfn.STDEV.P(Demographics!U$2:U$152),4)</f>
        <v>-0.72260000000000002</v>
      </c>
      <c r="V95" s="2">
        <f>ROUND((Demographics!V95-AVERAGE(Demographics!V$2:V$152))/_xlfn.STDEV.P(Demographics!V$2:V$152),4)</f>
        <v>-0.65110000000000001</v>
      </c>
      <c r="W95" s="2">
        <f>ROUND((Demographics!W95-AVERAGE(Demographics!W$2:W$152))/_xlfn.STDEV.P(Demographics!W$2:W$152),4)</f>
        <v>1.0545</v>
      </c>
      <c r="X95" s="2">
        <f>ROUND((Demographics!X95-AVERAGE(Demographics!X$2:X$152))/_xlfn.STDEV.P(Demographics!X$2:X$152),4)</f>
        <v>0.16189999999999999</v>
      </c>
      <c r="Y95" s="2">
        <f>ROUND((Demographics!Y95-AVERAGE(Demographics!Y$2:Y$152))/_xlfn.STDEV.P(Demographics!Y$2:Y$152),4)</f>
        <v>1.2739</v>
      </c>
      <c r="Z95" s="2">
        <f>ROUND((Demographics!Z95-AVERAGE(Demographics!Z$2:Z$152))/_xlfn.STDEV.P(Demographics!Z$2:Z$152),4)</f>
        <v>0.78510000000000002</v>
      </c>
      <c r="AA95" s="2">
        <f>ROUND((Demographics!AA95-AVERAGE(Demographics!AA$2:AA$152))/_xlfn.STDEV.P(Demographics!AA$2:AA$152),4)</f>
        <v>-1.0722</v>
      </c>
      <c r="AB95" s="2">
        <f>ROUND((Demographics!AB95-AVERAGE(Demographics!AB$2:AB$152))/_xlfn.STDEV.P(Demographics!AB$2:AB$152),4)</f>
        <v>-1.1760999999999999</v>
      </c>
      <c r="AC95" s="2">
        <f>ROUND((Demographics!AC95-AVERAGE(Demographics!AC$2:AC$152))/_xlfn.STDEV.P(Demographics!AC$2:AC$152),4)</f>
        <v>1.4253</v>
      </c>
      <c r="AD95" s="2">
        <f>ROUND((Demographics!AD95-AVERAGE(Demographics!AD$2:AD$152))/_xlfn.STDEV.P(Demographics!AD$2:AD$152),4)</f>
        <v>0.78010000000000002</v>
      </c>
      <c r="AE95" s="2">
        <f>ROUND((Demographics!AE95-AVERAGE(Demographics!AE$2:AE$152))/_xlfn.STDEV.P(Demographics!AE$2:AE$152),4)</f>
        <v>0.89559999999999995</v>
      </c>
      <c r="AF95" s="2">
        <f>ROUND((Demographics!AF95-AVERAGE(Demographics!AF$2:AF$152))/_xlfn.STDEV.P(Demographics!AF$2:AF$152),4)</f>
        <v>-0.74419999999999997</v>
      </c>
      <c r="AG95" s="2">
        <f>ROUND((Demographics!AG95-AVERAGE(Demographics!AG$2:AG$152))/_xlfn.STDEV.P(Demographics!AG$2:AG$152),4)</f>
        <v>1.0206</v>
      </c>
      <c r="AH95" s="2">
        <f>ROUND((Demographics!AH95-AVERAGE(Demographics!AH$2:AH$152))/_xlfn.STDEV.P(Demographics!AH$2:AH$152),4)</f>
        <v>-0.58919999999999995</v>
      </c>
      <c r="AI95" s="2">
        <f>ROUND((Demographics!AI95-AVERAGE(Demographics!AI$2:AI$152))/_xlfn.STDEV.P(Demographics!AI$2:AI$152),4)</f>
        <v>-0.55189999999999995</v>
      </c>
      <c r="AJ95" s="2">
        <f>ROUND((Demographics!AJ95-AVERAGE(Demographics!AJ$2:AJ$152))/_xlfn.STDEV.P(Demographics!AJ$2:AJ$152),4)</f>
        <v>-0.21959999999999999</v>
      </c>
      <c r="AK95" s="2">
        <f>ROUND((Demographics!AK95-AVERAGE(Demographics!AK$2:AK$152))/_xlfn.STDEV.P(Demographics!AK$2:AK$152),4)</f>
        <v>-0.47299999999999998</v>
      </c>
      <c r="AL95" s="2">
        <f>ROUND((Demographics!AL95-AVERAGE(Demographics!AL$2:AL$152))/_xlfn.STDEV.P(Demographics!AL$2:AL$152),4)</f>
        <v>0.21510000000000001</v>
      </c>
      <c r="AM95" s="2">
        <f>ROUND((Demographics!AM95-AVERAGE(Demographics!AM$2:AM$152))/_xlfn.STDEV.P(Demographics!AM$2:AM$152),4)</f>
        <v>0.25519999999999998</v>
      </c>
      <c r="AN95" s="2">
        <f>ROUND((Demographics!AN95-AVERAGE(Demographics!AN$2:AN$152))/_xlfn.STDEV.P(Demographics!AN$2:AN$152),4)</f>
        <v>-0.61819999999999997</v>
      </c>
      <c r="AO95" s="2">
        <f>ROUND((Demographics!AO95-AVERAGE(Demographics!AO$2:AO$152))/_xlfn.STDEV.P(Demographics!AO$2:AO$152),4)</f>
        <v>-0.49840000000000001</v>
      </c>
      <c r="AP95" s="2">
        <f>ROUND((Demographics!AP95-AVERAGE(Demographics!AP$2:AP$152))/_xlfn.STDEV.P(Demographics!AP$2:AP$152),4)</f>
        <v>0.31330000000000002</v>
      </c>
      <c r="AQ95" s="2">
        <f>ROUND((Demographics!AQ95-AVERAGE(Demographics!AQ$2:AQ$152))/_xlfn.STDEV.P(Demographics!AQ$2:AQ$152),4)</f>
        <v>1.1348</v>
      </c>
      <c r="AR95" s="2">
        <f>ROUND((Demographics!AR95-AVERAGE(Demographics!AR$2:AR$152))/_xlfn.STDEV.P(Demographics!AR$2:AR$152),4)</f>
        <v>-0.55879999999999996</v>
      </c>
    </row>
    <row r="96" spans="1:44" x14ac:dyDescent="0.55000000000000004">
      <c r="A96" s="2" t="s">
        <v>95</v>
      </c>
      <c r="B96" s="2">
        <f>ROUND((Demographics!B96-AVERAGE(Demographics!B$2:B$152))/_xlfn.STDEV.P(Demographics!B$2:B$152),4)</f>
        <v>-0.81879999999999997</v>
      </c>
      <c r="C96" s="2">
        <f>ROUND((Demographics!C96-AVERAGE(Demographics!C$2:C$152))/_xlfn.STDEV.P(Demographics!C$2:C$152),4)</f>
        <v>-1.4879</v>
      </c>
      <c r="D96" s="2">
        <f>ROUND((Demographics!D96-AVERAGE(Demographics!D$2:D$152))/_xlfn.STDEV.P(Demographics!D$2:D$152),4)</f>
        <v>-1.5978000000000001</v>
      </c>
      <c r="E96" s="2">
        <f>ROUND((Demographics!E96-AVERAGE(Demographics!E$2:E$152))/_xlfn.STDEV.P(Demographics!E$2:E$152),4)</f>
        <v>-2.3109999999999999</v>
      </c>
      <c r="F96" s="2">
        <f>ROUND((Demographics!F96-AVERAGE(Demographics!F$2:F$152))/_xlfn.STDEV.P(Demographics!F$2:F$152),4)</f>
        <v>-7.2099999999999997E-2</v>
      </c>
      <c r="G96" s="2">
        <f>ROUND((Demographics!G96-AVERAGE(Demographics!G$2:G$152))/_xlfn.STDEV.P(Demographics!G$2:G$152),4)</f>
        <v>2.1476999999999999</v>
      </c>
      <c r="H96" s="2">
        <f>ROUND((Demographics!H96-AVERAGE(Demographics!H$2:H$152))/_xlfn.STDEV.P(Demographics!H$2:H$152),4)</f>
        <v>2.7854000000000001</v>
      </c>
      <c r="I96" s="2">
        <f>ROUND((Demographics!I96-AVERAGE(Demographics!I$2:I$152))/_xlfn.STDEV.P(Demographics!I$2:I$152),4)</f>
        <v>1.0746</v>
      </c>
      <c r="J96" s="2">
        <f>ROUND((Demographics!J96-AVERAGE(Demographics!J$2:J$152))/_xlfn.STDEV.P(Demographics!J$2:J$152),4)</f>
        <v>0.26490000000000002</v>
      </c>
      <c r="K96" s="2">
        <f>ROUND((Demographics!K96-AVERAGE(Demographics!K$2:K$152))/_xlfn.STDEV.P(Demographics!K$2:K$152),4)</f>
        <v>-1.7128000000000001</v>
      </c>
      <c r="L96" s="2">
        <f>ROUND((Demographics!L96-AVERAGE(Demographics!L$2:L$152))/_xlfn.STDEV.P(Demographics!L$2:L$152),4)</f>
        <v>0.47670000000000001</v>
      </c>
      <c r="M96" s="2">
        <f>ROUND((Demographics!M96-AVERAGE(Demographics!M$2:M$152))/_xlfn.STDEV.P(Demographics!M$2:M$152),4)</f>
        <v>1.0710999999999999</v>
      </c>
      <c r="N96" s="2">
        <f>ROUND((Demographics!N96-AVERAGE(Demographics!N$2:N$152))/_xlfn.STDEV.P(Demographics!N$2:N$152),4)</f>
        <v>-1.0174000000000001</v>
      </c>
      <c r="O96" s="2">
        <f>ROUND((Demographics!O96-AVERAGE(Demographics!O$2:O$152))/_xlfn.STDEV.P(Demographics!O$2:O$152),4)</f>
        <v>-0.94059999999999999</v>
      </c>
      <c r="P96" s="2">
        <f>ROUND((Demographics!P96-AVERAGE(Demographics!P$2:P$152))/_xlfn.STDEV.P(Demographics!P$2:P$152),4)</f>
        <v>0.63229999999999997</v>
      </c>
      <c r="Q96" s="2">
        <f>ROUND((Demographics!Q96-AVERAGE(Demographics!Q$2:Q$152))/_xlfn.STDEV.P(Demographics!Q$2:Q$152),4)</f>
        <v>-1.4393</v>
      </c>
      <c r="R96" s="2">
        <f>ROUND((Demographics!R96-AVERAGE(Demographics!R$2:R$152))/_xlfn.STDEV.P(Demographics!R$2:R$152),4)</f>
        <v>-2.8E-3</v>
      </c>
      <c r="S96" s="2">
        <f>ROUND((Demographics!S96-AVERAGE(Demographics!S$2:S$152))/_xlfn.STDEV.P(Demographics!S$2:S$152),4)</f>
        <v>0.5484</v>
      </c>
      <c r="T96" s="2">
        <f>ROUND((Demographics!T96-AVERAGE(Demographics!T$2:T$152))/_xlfn.STDEV.P(Demographics!T$2:T$152),4)</f>
        <v>-0.96960000000000002</v>
      </c>
      <c r="U96" s="2">
        <f>ROUND((Demographics!U96-AVERAGE(Demographics!U$2:U$152))/_xlfn.STDEV.P(Demographics!U$2:U$152),4)</f>
        <v>-0.85599999999999998</v>
      </c>
      <c r="V96" s="2">
        <f>ROUND((Demographics!V96-AVERAGE(Demographics!V$2:V$152))/_xlfn.STDEV.P(Demographics!V$2:V$152),4)</f>
        <v>0.85450000000000004</v>
      </c>
      <c r="W96" s="2">
        <f>ROUND((Demographics!W96-AVERAGE(Demographics!W$2:W$152))/_xlfn.STDEV.P(Demographics!W$2:W$152),4)</f>
        <v>0.1087</v>
      </c>
      <c r="X96" s="2">
        <f>ROUND((Demographics!X96-AVERAGE(Demographics!X$2:X$152))/_xlfn.STDEV.P(Demographics!X$2:X$152),4)</f>
        <v>-1.0216000000000001</v>
      </c>
      <c r="Y96" s="2">
        <f>ROUND((Demographics!Y96-AVERAGE(Demographics!Y$2:Y$152))/_xlfn.STDEV.P(Demographics!Y$2:Y$152),4)</f>
        <v>0.82199999999999995</v>
      </c>
      <c r="Z96" s="2">
        <f>ROUND((Demographics!Z96-AVERAGE(Demographics!Z$2:Z$152))/_xlfn.STDEV.P(Demographics!Z$2:Z$152),4)</f>
        <v>0.1565</v>
      </c>
      <c r="AA96" s="2">
        <f>ROUND((Demographics!AA96-AVERAGE(Demographics!AA$2:AA$152))/_xlfn.STDEV.P(Demographics!AA$2:AA$152),4)</f>
        <v>-0.1605</v>
      </c>
      <c r="AB96" s="2">
        <f>ROUND((Demographics!AB96-AVERAGE(Demographics!AB$2:AB$152))/_xlfn.STDEV.P(Demographics!AB$2:AB$152),4)</f>
        <v>-0.65749999999999997</v>
      </c>
      <c r="AC96" s="2">
        <f>ROUND((Demographics!AC96-AVERAGE(Demographics!AC$2:AC$152))/_xlfn.STDEV.P(Demographics!AC$2:AC$152),4)</f>
        <v>1.3625</v>
      </c>
      <c r="AD96" s="2">
        <f>ROUND((Demographics!AD96-AVERAGE(Demographics!AD$2:AD$152))/_xlfn.STDEV.P(Demographics!AD$2:AD$152),4)</f>
        <v>0.79300000000000004</v>
      </c>
      <c r="AE96" s="2">
        <f>ROUND((Demographics!AE96-AVERAGE(Demographics!AE$2:AE$152))/_xlfn.STDEV.P(Demographics!AE$2:AE$152),4)</f>
        <v>0.52849999999999997</v>
      </c>
      <c r="AF96" s="2">
        <f>ROUND((Demographics!AF96-AVERAGE(Demographics!AF$2:AF$152))/_xlfn.STDEV.P(Demographics!AF$2:AF$152),4)</f>
        <v>-0.52849999999999997</v>
      </c>
      <c r="AG96" s="2">
        <f>ROUND((Demographics!AG96-AVERAGE(Demographics!AG$2:AG$152))/_xlfn.STDEV.P(Demographics!AG$2:AG$152),4)</f>
        <v>2.1223999999999998</v>
      </c>
      <c r="AH96" s="2">
        <f>ROUND((Demographics!AH96-AVERAGE(Demographics!AH$2:AH$152))/_xlfn.STDEV.P(Demographics!AH$2:AH$152),4)</f>
        <v>-0.67969999999999997</v>
      </c>
      <c r="AI96" s="2">
        <f>ROUND((Demographics!AI96-AVERAGE(Demographics!AI$2:AI$152))/_xlfn.STDEV.P(Demographics!AI$2:AI$152),4)</f>
        <v>-0.57150000000000001</v>
      </c>
      <c r="AJ96" s="2">
        <f>ROUND((Demographics!AJ96-AVERAGE(Demographics!AJ$2:AJ$152))/_xlfn.STDEV.P(Demographics!AJ$2:AJ$152),4)</f>
        <v>-0.2334</v>
      </c>
      <c r="AK96" s="2">
        <f>ROUND((Demographics!AK96-AVERAGE(Demographics!AK$2:AK$152))/_xlfn.STDEV.P(Demographics!AK$2:AK$152),4)</f>
        <v>-0.95689999999999997</v>
      </c>
      <c r="AL96" s="2">
        <f>ROUND((Demographics!AL96-AVERAGE(Demographics!AL$2:AL$152))/_xlfn.STDEV.P(Demographics!AL$2:AL$152),4)</f>
        <v>-0.78649999999999998</v>
      </c>
      <c r="AM96" s="2">
        <f>ROUND((Demographics!AM96-AVERAGE(Demographics!AM$2:AM$152))/_xlfn.STDEV.P(Demographics!AM$2:AM$152),4)</f>
        <v>-0.93889999999999996</v>
      </c>
      <c r="AN96" s="2">
        <f>ROUND((Demographics!AN96-AVERAGE(Demographics!AN$2:AN$152))/_xlfn.STDEV.P(Demographics!AN$2:AN$152),4)</f>
        <v>2.2198000000000002</v>
      </c>
      <c r="AO96" s="2">
        <f>ROUND((Demographics!AO96-AVERAGE(Demographics!AO$2:AO$152))/_xlfn.STDEV.P(Demographics!AO$2:AO$152),4)</f>
        <v>-0.59079999999999999</v>
      </c>
      <c r="AP96" s="2">
        <f>ROUND((Demographics!AP96-AVERAGE(Demographics!AP$2:AP$152))/_xlfn.STDEV.P(Demographics!AP$2:AP$152),4)</f>
        <v>-0.88880000000000003</v>
      </c>
      <c r="AQ96" s="2">
        <f>ROUND((Demographics!AQ96-AVERAGE(Demographics!AQ$2:AQ$152))/_xlfn.STDEV.P(Demographics!AQ$2:AQ$152),4)</f>
        <v>0.77800000000000002</v>
      </c>
      <c r="AR96" s="2">
        <f>ROUND((Demographics!AR96-AVERAGE(Demographics!AR$2:AR$152))/_xlfn.STDEV.P(Demographics!AR$2:AR$152),4)</f>
        <v>-1.4206000000000001</v>
      </c>
    </row>
    <row r="97" spans="1:44" x14ac:dyDescent="0.55000000000000004">
      <c r="A97" s="2" t="s">
        <v>96</v>
      </c>
      <c r="B97" s="2">
        <f>ROUND((Demographics!B97-AVERAGE(Demographics!B$2:B$152))/_xlfn.STDEV.P(Demographics!B$2:B$152),4)</f>
        <v>-0.2218</v>
      </c>
      <c r="C97" s="2">
        <f>ROUND((Demographics!C97-AVERAGE(Demographics!C$2:C$152))/_xlfn.STDEV.P(Demographics!C$2:C$152),4)</f>
        <v>-0.99860000000000004</v>
      </c>
      <c r="D97" s="2">
        <f>ROUND((Demographics!D97-AVERAGE(Demographics!D$2:D$152))/_xlfn.STDEV.P(Demographics!D$2:D$152),4)</f>
        <v>-1.0127999999999999</v>
      </c>
      <c r="E97" s="2">
        <f>ROUND((Demographics!E97-AVERAGE(Demographics!E$2:E$152))/_xlfn.STDEV.P(Demographics!E$2:E$152),4)</f>
        <v>-1.3366</v>
      </c>
      <c r="F97" s="2">
        <f>ROUND((Demographics!F97-AVERAGE(Demographics!F$2:F$152))/_xlfn.STDEV.P(Demographics!F$2:F$152),4)</f>
        <v>1.1234</v>
      </c>
      <c r="G97" s="2">
        <f>ROUND((Demographics!G97-AVERAGE(Demographics!G$2:G$152))/_xlfn.STDEV.P(Demographics!G$2:G$152),4)</f>
        <v>1.9859</v>
      </c>
      <c r="H97" s="2">
        <f>ROUND((Demographics!H97-AVERAGE(Demographics!H$2:H$152))/_xlfn.STDEV.P(Demographics!H$2:H$152),4)</f>
        <v>0.92669999999999997</v>
      </c>
      <c r="I97" s="2">
        <f>ROUND((Demographics!I97-AVERAGE(Demographics!I$2:I$152))/_xlfn.STDEV.P(Demographics!I$2:I$152),4)</f>
        <v>1.0888</v>
      </c>
      <c r="J97" s="2">
        <f>ROUND((Demographics!J97-AVERAGE(Demographics!J$2:J$152))/_xlfn.STDEV.P(Demographics!J$2:J$152),4)</f>
        <v>0.3543</v>
      </c>
      <c r="K97" s="2">
        <f>ROUND((Demographics!K97-AVERAGE(Demographics!K$2:K$152))/_xlfn.STDEV.P(Demographics!K$2:K$152),4)</f>
        <v>-0.98380000000000001</v>
      </c>
      <c r="L97" s="2">
        <f>ROUND((Demographics!L97-AVERAGE(Demographics!L$2:L$152))/_xlfn.STDEV.P(Demographics!L$2:L$152),4)</f>
        <v>1.3657999999999999</v>
      </c>
      <c r="M97" s="2">
        <f>ROUND((Demographics!M97-AVERAGE(Demographics!M$2:M$152))/_xlfn.STDEV.P(Demographics!M$2:M$152),4)</f>
        <v>0.4204</v>
      </c>
      <c r="N97" s="2">
        <f>ROUND((Demographics!N97-AVERAGE(Demographics!N$2:N$152))/_xlfn.STDEV.P(Demographics!N$2:N$152),4)</f>
        <v>-1.1922999999999999</v>
      </c>
      <c r="O97" s="2">
        <f>ROUND((Demographics!O97-AVERAGE(Demographics!O$2:O$152))/_xlfn.STDEV.P(Demographics!O$2:O$152),4)</f>
        <v>-1.0418000000000001</v>
      </c>
      <c r="P97" s="2">
        <f>ROUND((Demographics!P97-AVERAGE(Demographics!P$2:P$152))/_xlfn.STDEV.P(Demographics!P$2:P$152),4)</f>
        <v>0.4698</v>
      </c>
      <c r="Q97" s="2">
        <f>ROUND((Demographics!Q97-AVERAGE(Demographics!Q$2:Q$152))/_xlfn.STDEV.P(Demographics!Q$2:Q$152),4)</f>
        <v>-1.7799</v>
      </c>
      <c r="R97" s="2">
        <f>ROUND((Demographics!R97-AVERAGE(Demographics!R$2:R$152))/_xlfn.STDEV.P(Demographics!R$2:R$152),4)</f>
        <v>6.3200000000000006E-2</v>
      </c>
      <c r="S97" s="2">
        <f>ROUND((Demographics!S97-AVERAGE(Demographics!S$2:S$152))/_xlfn.STDEV.P(Demographics!S$2:S$152),4)</f>
        <v>1.1953</v>
      </c>
      <c r="T97" s="2">
        <f>ROUND((Demographics!T97-AVERAGE(Demographics!T$2:T$152))/_xlfn.STDEV.P(Demographics!T$2:T$152),4)</f>
        <v>-0.93740000000000001</v>
      </c>
      <c r="U97" s="2">
        <f>ROUND((Demographics!U97-AVERAGE(Demographics!U$2:U$152))/_xlfn.STDEV.P(Demographics!U$2:U$152),4)</f>
        <v>-1.028</v>
      </c>
      <c r="V97" s="2">
        <f>ROUND((Demographics!V97-AVERAGE(Demographics!V$2:V$152))/_xlfn.STDEV.P(Demographics!V$2:V$152),4)</f>
        <v>-0.53580000000000005</v>
      </c>
      <c r="W97" s="2">
        <f>ROUND((Demographics!W97-AVERAGE(Demographics!W$2:W$152))/_xlfn.STDEV.P(Demographics!W$2:W$152),4)</f>
        <v>0.44740000000000002</v>
      </c>
      <c r="X97" s="2">
        <f>ROUND((Demographics!X97-AVERAGE(Demographics!X$2:X$152))/_xlfn.STDEV.P(Demographics!X$2:X$152),4)</f>
        <v>-0.90269999999999995</v>
      </c>
      <c r="Y97" s="2">
        <f>ROUND((Demographics!Y97-AVERAGE(Demographics!Y$2:Y$152))/_xlfn.STDEV.P(Demographics!Y$2:Y$152),4)</f>
        <v>1.4563999999999999</v>
      </c>
      <c r="Z97" s="2">
        <f>ROUND((Demographics!Z97-AVERAGE(Demographics!Z$2:Z$152))/_xlfn.STDEV.P(Demographics!Z$2:Z$152),4)</f>
        <v>0.74950000000000006</v>
      </c>
      <c r="AA97" s="2">
        <f>ROUND((Demographics!AA97-AVERAGE(Demographics!AA$2:AA$152))/_xlfn.STDEV.P(Demographics!AA$2:AA$152),4)</f>
        <v>0.2455</v>
      </c>
      <c r="AB97" s="2">
        <f>ROUND((Demographics!AB97-AVERAGE(Demographics!AB$2:AB$152))/_xlfn.STDEV.P(Demographics!AB$2:AB$152),4)</f>
        <v>-1.2776000000000001</v>
      </c>
      <c r="AC97" s="2">
        <f>ROUND((Demographics!AC97-AVERAGE(Demographics!AC$2:AC$152))/_xlfn.STDEV.P(Demographics!AC$2:AC$152),4)</f>
        <v>0.41149999999999998</v>
      </c>
      <c r="AD97" s="2">
        <f>ROUND((Demographics!AD97-AVERAGE(Demographics!AD$2:AD$152))/_xlfn.STDEV.P(Demographics!AD$2:AD$152),4)</f>
        <v>1.1026</v>
      </c>
      <c r="AE97" s="2">
        <f>ROUND((Demographics!AE97-AVERAGE(Demographics!AE$2:AE$152))/_xlfn.STDEV.P(Demographics!AE$2:AE$152),4)</f>
        <v>0.48299999999999998</v>
      </c>
      <c r="AF97" s="2">
        <f>ROUND((Demographics!AF97-AVERAGE(Demographics!AF$2:AF$152))/_xlfn.STDEV.P(Demographics!AF$2:AF$152),4)</f>
        <v>-1.571</v>
      </c>
      <c r="AG97" s="2">
        <f>ROUND((Demographics!AG97-AVERAGE(Demographics!AG$2:AG$152))/_xlfn.STDEV.P(Demographics!AG$2:AG$152),4)</f>
        <v>1.1315</v>
      </c>
      <c r="AH97" s="2">
        <f>ROUND((Demographics!AH97-AVERAGE(Demographics!AH$2:AH$152))/_xlfn.STDEV.P(Demographics!AH$2:AH$152),4)</f>
        <v>-0.77829999999999999</v>
      </c>
      <c r="AI97" s="2">
        <f>ROUND((Demographics!AI97-AVERAGE(Demographics!AI$2:AI$152))/_xlfn.STDEV.P(Demographics!AI$2:AI$152),4)</f>
        <v>-0.57630000000000003</v>
      </c>
      <c r="AJ97" s="2">
        <f>ROUND((Demographics!AJ97-AVERAGE(Demographics!AJ$2:AJ$152))/_xlfn.STDEV.P(Demographics!AJ$2:AJ$152),4)</f>
        <v>-0.2404</v>
      </c>
      <c r="AK97" s="2">
        <f>ROUND((Demographics!AK97-AVERAGE(Demographics!AK$2:AK$152))/_xlfn.STDEV.P(Demographics!AK$2:AK$152),4)</f>
        <v>-0.64359999999999995</v>
      </c>
      <c r="AL97" s="2">
        <f>ROUND((Demographics!AL97-AVERAGE(Demographics!AL$2:AL$152))/_xlfn.STDEV.P(Demographics!AL$2:AL$152),4)</f>
        <v>0.78469999999999995</v>
      </c>
      <c r="AM97" s="2">
        <f>ROUND((Demographics!AM97-AVERAGE(Demographics!AM$2:AM$152))/_xlfn.STDEV.P(Demographics!AM$2:AM$152),4)</f>
        <v>0.13400000000000001</v>
      </c>
      <c r="AN97" s="2">
        <f>ROUND((Demographics!AN97-AVERAGE(Demographics!AN$2:AN$152))/_xlfn.STDEV.P(Demographics!AN$2:AN$152),4)</f>
        <v>0.95899999999999996</v>
      </c>
      <c r="AO97" s="2">
        <f>ROUND((Demographics!AO97-AVERAGE(Demographics!AO$2:AO$152))/_xlfn.STDEV.P(Demographics!AO$2:AO$152),4)</f>
        <v>0.18110000000000001</v>
      </c>
      <c r="AP97" s="2">
        <f>ROUND((Demographics!AP97-AVERAGE(Demographics!AP$2:AP$152))/_xlfn.STDEV.P(Demographics!AP$2:AP$152),4)</f>
        <v>-0.80149999999999999</v>
      </c>
      <c r="AQ97" s="2">
        <f>ROUND((Demographics!AQ97-AVERAGE(Demographics!AQ$2:AQ$152))/_xlfn.STDEV.P(Demographics!AQ$2:AQ$152),4)</f>
        <v>0.2873</v>
      </c>
      <c r="AR97" s="2">
        <f>ROUND((Demographics!AR97-AVERAGE(Demographics!AR$2:AR$152))/_xlfn.STDEV.P(Demographics!AR$2:AR$152),4)</f>
        <v>-1.4277</v>
      </c>
    </row>
    <row r="98" spans="1:44" x14ac:dyDescent="0.55000000000000004">
      <c r="A98" s="2" t="s">
        <v>97</v>
      </c>
      <c r="B98" s="2">
        <f>ROUND((Demographics!B98-AVERAGE(Demographics!B$2:B$152))/_xlfn.STDEV.P(Demographics!B$2:B$152),4)</f>
        <v>1.3177000000000001</v>
      </c>
      <c r="C98" s="2">
        <f>ROUND((Demographics!C98-AVERAGE(Demographics!C$2:C$152))/_xlfn.STDEV.P(Demographics!C$2:C$152),4)</f>
        <v>0.2873</v>
      </c>
      <c r="D98" s="2">
        <f>ROUND((Demographics!D98-AVERAGE(Demographics!D$2:D$152))/_xlfn.STDEV.P(Demographics!D$2:D$152),4)</f>
        <v>0.28120000000000001</v>
      </c>
      <c r="E98" s="2">
        <f>ROUND((Demographics!E98-AVERAGE(Demographics!E$2:E$152))/_xlfn.STDEV.P(Demographics!E$2:E$152),4)</f>
        <v>0.18740000000000001</v>
      </c>
      <c r="F98" s="2">
        <f>ROUND((Demographics!F98-AVERAGE(Demographics!F$2:F$152))/_xlfn.STDEV.P(Demographics!F$2:F$152),4)</f>
        <v>-1.0683</v>
      </c>
      <c r="G98" s="2">
        <f>ROUND((Demographics!G98-AVERAGE(Demographics!G$2:G$152))/_xlfn.STDEV.P(Demographics!G$2:G$152),4)</f>
        <v>-0.22509999999999999</v>
      </c>
      <c r="H98" s="2">
        <f>ROUND((Demographics!H98-AVERAGE(Demographics!H$2:H$152))/_xlfn.STDEV.P(Demographics!H$2:H$152),4)</f>
        <v>-1.1465000000000001</v>
      </c>
      <c r="I98" s="2">
        <f>ROUND((Demographics!I98-AVERAGE(Demographics!I$2:I$152))/_xlfn.STDEV.P(Demographics!I$2:I$152),4)</f>
        <v>-0.38</v>
      </c>
      <c r="J98" s="2">
        <f>ROUND((Demographics!J98-AVERAGE(Demographics!J$2:J$152))/_xlfn.STDEV.P(Demographics!J$2:J$152),4)</f>
        <v>1.6164000000000001</v>
      </c>
      <c r="K98" s="2">
        <f>ROUND((Demographics!K98-AVERAGE(Demographics!K$2:K$152))/_xlfn.STDEV.P(Demographics!K$2:K$152),4)</f>
        <v>0.85099999999999998</v>
      </c>
      <c r="L98" s="2">
        <f>ROUND((Demographics!L98-AVERAGE(Demographics!L$2:L$152))/_xlfn.STDEV.P(Demographics!L$2:L$152),4)</f>
        <v>0.92120000000000002</v>
      </c>
      <c r="M98" s="2">
        <f>ROUND((Demographics!M98-AVERAGE(Demographics!M$2:M$152))/_xlfn.STDEV.P(Demographics!M$2:M$152),4)</f>
        <v>0.4577</v>
      </c>
      <c r="N98" s="2">
        <f>ROUND((Demographics!N98-AVERAGE(Demographics!N$2:N$152))/_xlfn.STDEV.P(Demographics!N$2:N$152),4)</f>
        <v>-0.70350000000000001</v>
      </c>
      <c r="O98" s="2">
        <f>ROUND((Demographics!O98-AVERAGE(Demographics!O$2:O$152))/_xlfn.STDEV.P(Demographics!O$2:O$152),4)</f>
        <v>-0.60099999999999998</v>
      </c>
      <c r="P98" s="2">
        <f>ROUND((Demographics!P98-AVERAGE(Demographics!P$2:P$152))/_xlfn.STDEV.P(Demographics!P$2:P$152),4)</f>
        <v>0.19750000000000001</v>
      </c>
      <c r="Q98" s="2">
        <f>ROUND((Demographics!Q98-AVERAGE(Demographics!Q$2:Q$152))/_xlfn.STDEV.P(Demographics!Q$2:Q$152),4)</f>
        <v>0.16209999999999999</v>
      </c>
      <c r="R98" s="2">
        <f>ROUND((Demographics!R98-AVERAGE(Demographics!R$2:R$152))/_xlfn.STDEV.P(Demographics!R$2:R$152),4)</f>
        <v>1.6011</v>
      </c>
      <c r="S98" s="2">
        <f>ROUND((Demographics!S98-AVERAGE(Demographics!S$2:S$152))/_xlfn.STDEV.P(Demographics!S$2:S$152),4)</f>
        <v>-0.67079999999999995</v>
      </c>
      <c r="T98" s="2">
        <f>ROUND((Demographics!T98-AVERAGE(Demographics!T$2:T$152))/_xlfn.STDEV.P(Demographics!T$2:T$152),4)</f>
        <v>0.33250000000000002</v>
      </c>
      <c r="U98" s="2">
        <f>ROUND((Demographics!U98-AVERAGE(Demographics!U$2:U$152))/_xlfn.STDEV.P(Demographics!U$2:U$152),4)</f>
        <v>-0.55910000000000004</v>
      </c>
      <c r="V98" s="2">
        <f>ROUND((Demographics!V98-AVERAGE(Demographics!V$2:V$152))/_xlfn.STDEV.P(Demographics!V$2:V$152),4)</f>
        <v>-1.075</v>
      </c>
      <c r="W98" s="2">
        <f>ROUND((Demographics!W98-AVERAGE(Demographics!W$2:W$152))/_xlfn.STDEV.P(Demographics!W$2:W$152),4)</f>
        <v>0.86429999999999996</v>
      </c>
      <c r="X98" s="2">
        <f>ROUND((Demographics!X98-AVERAGE(Demographics!X$2:X$152))/_xlfn.STDEV.P(Demographics!X$2:X$152),4)</f>
        <v>1.3851</v>
      </c>
      <c r="Y98" s="2">
        <f>ROUND((Demographics!Y98-AVERAGE(Demographics!Y$2:Y$152))/_xlfn.STDEV.P(Demographics!Y$2:Y$152),4)</f>
        <v>0.373</v>
      </c>
      <c r="Z98" s="2">
        <f>ROUND((Demographics!Z98-AVERAGE(Demographics!Z$2:Z$152))/_xlfn.STDEV.P(Demographics!Z$2:Z$152),4)</f>
        <v>1.6698</v>
      </c>
      <c r="AA98" s="2">
        <f>ROUND((Demographics!AA98-AVERAGE(Demographics!AA$2:AA$152))/_xlfn.STDEV.P(Demographics!AA$2:AA$152),4)</f>
        <v>-1.1419999999999999</v>
      </c>
      <c r="AB98" s="2">
        <f>ROUND((Demographics!AB98-AVERAGE(Demographics!AB$2:AB$152))/_xlfn.STDEV.P(Demographics!AB$2:AB$152),4)</f>
        <v>-0.83209999999999995</v>
      </c>
      <c r="AC98" s="2">
        <f>ROUND((Demographics!AC98-AVERAGE(Demographics!AC$2:AC$152))/_xlfn.STDEV.P(Demographics!AC$2:AC$152),4)</f>
        <v>0.45639999999999997</v>
      </c>
      <c r="AD98" s="2">
        <f>ROUND((Demographics!AD98-AVERAGE(Demographics!AD$2:AD$152))/_xlfn.STDEV.P(Demographics!AD$2:AD$152),4)</f>
        <v>-6.7000000000000002E-3</v>
      </c>
      <c r="AE98" s="2">
        <f>ROUND((Demographics!AE98-AVERAGE(Demographics!AE$2:AE$152))/_xlfn.STDEV.P(Demographics!AE$2:AE$152),4)</f>
        <v>0.1028</v>
      </c>
      <c r="AF98" s="2">
        <f>ROUND((Demographics!AF98-AVERAGE(Demographics!AF$2:AF$152))/_xlfn.STDEV.P(Demographics!AF$2:AF$152),4)</f>
        <v>1.5679000000000001</v>
      </c>
      <c r="AG98" s="2">
        <f>ROUND((Demographics!AG98-AVERAGE(Demographics!AG$2:AG$152))/_xlfn.STDEV.P(Demographics!AG$2:AG$152),4)</f>
        <v>0.21310000000000001</v>
      </c>
      <c r="AH98" s="2">
        <f>ROUND((Demographics!AH98-AVERAGE(Demographics!AH$2:AH$152))/_xlfn.STDEV.P(Demographics!AH$2:AH$152),4)</f>
        <v>-1.7899999999999999E-2</v>
      </c>
      <c r="AI98" s="2">
        <f>ROUND((Demographics!AI98-AVERAGE(Demographics!AI$2:AI$152))/_xlfn.STDEV.P(Demographics!AI$2:AI$152),4)</f>
        <v>0.9536</v>
      </c>
      <c r="AJ98" s="2">
        <f>ROUND((Demographics!AJ98-AVERAGE(Demographics!AJ$2:AJ$152))/_xlfn.STDEV.P(Demographics!AJ$2:AJ$152),4)</f>
        <v>-0.2334</v>
      </c>
      <c r="AK98" s="2">
        <f>ROUND((Demographics!AK98-AVERAGE(Demographics!AK$2:AK$152))/_xlfn.STDEV.P(Demographics!AK$2:AK$152),4)</f>
        <v>-0.1075</v>
      </c>
      <c r="AL98" s="2">
        <f>ROUND((Demographics!AL98-AVERAGE(Demographics!AL$2:AL$152))/_xlfn.STDEV.P(Demographics!AL$2:AL$152),4)</f>
        <v>-1.6737</v>
      </c>
      <c r="AM98" s="2">
        <f>ROUND((Demographics!AM98-AVERAGE(Demographics!AM$2:AM$152))/_xlfn.STDEV.P(Demographics!AM$2:AM$152),4)</f>
        <v>0.95789999999999997</v>
      </c>
      <c r="AN98" s="2">
        <f>ROUND((Demographics!AN98-AVERAGE(Demographics!AN$2:AN$152))/_xlfn.STDEV.P(Demographics!AN$2:AN$152),4)</f>
        <v>-1.1294</v>
      </c>
      <c r="AO98" s="2">
        <f>ROUND((Demographics!AO98-AVERAGE(Demographics!AO$2:AO$152))/_xlfn.STDEV.P(Demographics!AO$2:AO$152),4)</f>
        <v>1.6288</v>
      </c>
      <c r="AP98" s="2">
        <f>ROUND((Demographics!AP98-AVERAGE(Demographics!AP$2:AP$152))/_xlfn.STDEV.P(Demographics!AP$2:AP$152),4)</f>
        <v>5.2699999999999997E-2</v>
      </c>
      <c r="AQ98" s="2">
        <f>ROUND((Demographics!AQ98-AVERAGE(Demographics!AQ$2:AQ$152))/_xlfn.STDEV.P(Demographics!AQ$2:AQ$152),4)</f>
        <v>0.25390000000000001</v>
      </c>
      <c r="AR98" s="2">
        <f>ROUND((Demographics!AR98-AVERAGE(Demographics!AR$2:AR$152))/_xlfn.STDEV.P(Demographics!AR$2:AR$152),4)</f>
        <v>0.1792</v>
      </c>
    </row>
    <row r="99" spans="1:44" x14ac:dyDescent="0.55000000000000004">
      <c r="A99" s="2" t="s">
        <v>98</v>
      </c>
      <c r="B99" s="2">
        <f>ROUND((Demographics!B99-AVERAGE(Demographics!B$2:B$152))/_xlfn.STDEV.P(Demographics!B$2:B$152),4)</f>
        <v>9.2399999999999996E-2</v>
      </c>
      <c r="C99" s="2">
        <f>ROUND((Demographics!C99-AVERAGE(Demographics!C$2:C$152))/_xlfn.STDEV.P(Demographics!C$2:C$152),4)</f>
        <v>-0.85629999999999995</v>
      </c>
      <c r="D99" s="2">
        <f>ROUND((Demographics!D99-AVERAGE(Demographics!D$2:D$152))/_xlfn.STDEV.P(Demographics!D$2:D$152),4)</f>
        <v>-0.9254</v>
      </c>
      <c r="E99" s="2">
        <f>ROUND((Demographics!E99-AVERAGE(Demographics!E$2:E$152))/_xlfn.STDEV.P(Demographics!E$2:E$152),4)</f>
        <v>0.48720000000000002</v>
      </c>
      <c r="F99" s="2">
        <f>ROUND((Demographics!F99-AVERAGE(Demographics!F$2:F$152))/_xlfn.STDEV.P(Demographics!F$2:F$152),4)</f>
        <v>1.5008999999999999</v>
      </c>
      <c r="G99" s="2">
        <f>ROUND((Demographics!G99-AVERAGE(Demographics!G$2:G$152))/_xlfn.STDEV.P(Demographics!G$2:G$152),4)</f>
        <v>4.4600000000000001E-2</v>
      </c>
      <c r="H99" s="2">
        <f>ROUND((Demographics!H99-AVERAGE(Demographics!H$2:H$152))/_xlfn.STDEV.P(Demographics!H$2:H$152),4)</f>
        <v>0.64070000000000005</v>
      </c>
      <c r="I99" s="2">
        <f>ROUND((Demographics!I99-AVERAGE(Demographics!I$2:I$152))/_xlfn.STDEV.P(Demographics!I$2:I$152),4)</f>
        <v>0.3206</v>
      </c>
      <c r="J99" s="2">
        <f>ROUND((Demographics!J99-AVERAGE(Demographics!J$2:J$152))/_xlfn.STDEV.P(Demographics!J$2:J$152),4)</f>
        <v>-1.48</v>
      </c>
      <c r="K99" s="2">
        <f>ROUND((Demographics!K99-AVERAGE(Demographics!K$2:K$152))/_xlfn.STDEV.P(Demographics!K$2:K$152),4)</f>
        <v>1.0118</v>
      </c>
      <c r="L99" s="2">
        <f>ROUND((Demographics!L99-AVERAGE(Demographics!L$2:L$152))/_xlfn.STDEV.P(Demographics!L$2:L$152),4)</f>
        <v>-1.2249000000000001</v>
      </c>
      <c r="M99" s="2">
        <f>ROUND((Demographics!M99-AVERAGE(Demographics!M$2:M$152))/_xlfn.STDEV.P(Demographics!M$2:M$152),4)</f>
        <v>0.48010000000000003</v>
      </c>
      <c r="N99" s="2">
        <f>ROUND((Demographics!N99-AVERAGE(Demographics!N$2:N$152))/_xlfn.STDEV.P(Demographics!N$2:N$152),4)</f>
        <v>0.74319999999999997</v>
      </c>
      <c r="O99" s="2">
        <f>ROUND((Demographics!O99-AVERAGE(Demographics!O$2:O$152))/_xlfn.STDEV.P(Demographics!O$2:O$152),4)</f>
        <v>0.32640000000000002</v>
      </c>
      <c r="P99" s="2">
        <f>ROUND((Demographics!P99-AVERAGE(Demographics!P$2:P$152))/_xlfn.STDEV.P(Demographics!P$2:P$152),4)</f>
        <v>-0.5383</v>
      </c>
      <c r="Q99" s="2">
        <f>ROUND((Demographics!Q99-AVERAGE(Demographics!Q$2:Q$152))/_xlfn.STDEV.P(Demographics!Q$2:Q$152),4)</f>
        <v>1.1574</v>
      </c>
      <c r="R99" s="2">
        <f>ROUND((Demographics!R99-AVERAGE(Demographics!R$2:R$152))/_xlfn.STDEV.P(Demographics!R$2:R$152),4)</f>
        <v>-0.19370000000000001</v>
      </c>
      <c r="S99" s="2">
        <f>ROUND((Demographics!S99-AVERAGE(Demographics!S$2:S$152))/_xlfn.STDEV.P(Demographics!S$2:S$152),4)</f>
        <v>-0.77149999999999996</v>
      </c>
      <c r="T99" s="2">
        <f>ROUND((Demographics!T99-AVERAGE(Demographics!T$2:T$152))/_xlfn.STDEV.P(Demographics!T$2:T$152),4)</f>
        <v>0.81569999999999998</v>
      </c>
      <c r="U99" s="2">
        <f>ROUND((Demographics!U99-AVERAGE(Demographics!U$2:U$152))/_xlfn.STDEV.P(Demographics!U$2:U$152),4)</f>
        <v>1.3615999999999999</v>
      </c>
      <c r="V99" s="2">
        <f>ROUND((Demographics!V99-AVERAGE(Demographics!V$2:V$152))/_xlfn.STDEV.P(Demographics!V$2:V$152),4)</f>
        <v>-0.39679999999999999</v>
      </c>
      <c r="W99" s="2">
        <f>ROUND((Demographics!W99-AVERAGE(Demographics!W$2:W$152))/_xlfn.STDEV.P(Demographics!W$2:W$152),4)</f>
        <v>-6.3200000000000006E-2</v>
      </c>
      <c r="X99" s="2">
        <f>ROUND((Demographics!X99-AVERAGE(Demographics!X$2:X$152))/_xlfn.STDEV.P(Demographics!X$2:X$152),4)</f>
        <v>0.45639999999999997</v>
      </c>
      <c r="Y99" s="2">
        <f>ROUND((Demographics!Y99-AVERAGE(Demographics!Y$2:Y$152))/_xlfn.STDEV.P(Demographics!Y$2:Y$152),4)</f>
        <v>-1.2939000000000001</v>
      </c>
      <c r="Z99" s="2">
        <f>ROUND((Demographics!Z99-AVERAGE(Demographics!Z$2:Z$152))/_xlfn.STDEV.P(Demographics!Z$2:Z$152),4)</f>
        <v>-1.0716000000000001</v>
      </c>
      <c r="AA99" s="2">
        <f>ROUND((Demographics!AA99-AVERAGE(Demographics!AA$2:AA$152))/_xlfn.STDEV.P(Demographics!AA$2:AA$152),4)</f>
        <v>1.603</v>
      </c>
      <c r="AB99" s="2">
        <f>ROUND((Demographics!AB99-AVERAGE(Demographics!AB$2:AB$152))/_xlfn.STDEV.P(Demographics!AB$2:AB$152),4)</f>
        <v>0.54290000000000005</v>
      </c>
      <c r="AC99" s="2">
        <f>ROUND((Demographics!AC99-AVERAGE(Demographics!AC$2:AC$152))/_xlfn.STDEV.P(Demographics!AC$2:AC$152),4)</f>
        <v>6.1600000000000002E-2</v>
      </c>
      <c r="AD99" s="2">
        <f>ROUND((Demographics!AD99-AVERAGE(Demographics!AD$2:AD$152))/_xlfn.STDEV.P(Demographics!AD$2:AD$152),4)</f>
        <v>-0.89680000000000004</v>
      </c>
      <c r="AE99" s="2">
        <f>ROUND((Demographics!AE99-AVERAGE(Demographics!AE$2:AE$152))/_xlfn.STDEV.P(Demographics!AE$2:AE$152),4)</f>
        <v>-0.33260000000000001</v>
      </c>
      <c r="AF99" s="2">
        <f>ROUND((Demographics!AF99-AVERAGE(Demographics!AF$2:AF$152))/_xlfn.STDEV.P(Demographics!AF$2:AF$152),4)</f>
        <v>0.35010000000000002</v>
      </c>
      <c r="AG99" s="2">
        <f>ROUND((Demographics!AG99-AVERAGE(Demographics!AG$2:AG$152))/_xlfn.STDEV.P(Demographics!AG$2:AG$152),4)</f>
        <v>0.28849999999999998</v>
      </c>
      <c r="AH99" s="2">
        <f>ROUND((Demographics!AH99-AVERAGE(Demographics!AH$2:AH$152))/_xlfn.STDEV.P(Demographics!AH$2:AH$152),4)</f>
        <v>-0.30559999999999998</v>
      </c>
      <c r="AI99" s="2">
        <f>ROUND((Demographics!AI99-AVERAGE(Demographics!AI$2:AI$152))/_xlfn.STDEV.P(Demographics!AI$2:AI$152),4)</f>
        <v>-0.4909</v>
      </c>
      <c r="AJ99" s="2">
        <f>ROUND((Demographics!AJ99-AVERAGE(Demographics!AJ$2:AJ$152))/_xlfn.STDEV.P(Demographics!AJ$2:AJ$152),4)</f>
        <v>-0.06</v>
      </c>
      <c r="AK99" s="2">
        <f>ROUND((Demographics!AK99-AVERAGE(Demographics!AK$2:AK$152))/_xlfn.STDEV.P(Demographics!AK$2:AK$152),4)</f>
        <v>-0.95689999999999997</v>
      </c>
      <c r="AL99" s="2">
        <f>ROUND((Demographics!AL99-AVERAGE(Demographics!AL$2:AL$152))/_xlfn.STDEV.P(Demographics!AL$2:AL$152),4)</f>
        <v>0.28670000000000001</v>
      </c>
      <c r="AM99" s="2">
        <f>ROUND((Demographics!AM99-AVERAGE(Demographics!AM$2:AM$152))/_xlfn.STDEV.P(Demographics!AM$2:AM$152),4)</f>
        <v>0.31979999999999997</v>
      </c>
      <c r="AN99" s="2">
        <f>ROUND((Demographics!AN99-AVERAGE(Demographics!AN$2:AN$152))/_xlfn.STDEV.P(Demographics!AN$2:AN$152),4)</f>
        <v>0.90910000000000002</v>
      </c>
      <c r="AO99" s="2">
        <f>ROUND((Demographics!AO99-AVERAGE(Demographics!AO$2:AO$152))/_xlfn.STDEV.P(Demographics!AO$2:AO$152),4)</f>
        <v>-0.90469999999999995</v>
      </c>
      <c r="AP99" s="2">
        <f>ROUND((Demographics!AP99-AVERAGE(Demographics!AP$2:AP$152))/_xlfn.STDEV.P(Demographics!AP$2:AP$152),4)</f>
        <v>-1.0149999999999999</v>
      </c>
      <c r="AQ99" s="2">
        <f>ROUND((Demographics!AQ99-AVERAGE(Demographics!AQ$2:AQ$152))/_xlfn.STDEV.P(Demographics!AQ$2:AQ$152),4)</f>
        <v>-2.1158000000000001</v>
      </c>
      <c r="AR99" s="2">
        <f>ROUND((Demographics!AR99-AVERAGE(Demographics!AR$2:AR$152))/_xlfn.STDEV.P(Demographics!AR$2:AR$152),4)</f>
        <v>1.7104999999999999</v>
      </c>
    </row>
    <row r="100" spans="1:44" x14ac:dyDescent="0.55000000000000004">
      <c r="A100" s="2" t="s">
        <v>99</v>
      </c>
      <c r="B100" s="2">
        <f>ROUND((Demographics!B100-AVERAGE(Demographics!B$2:B$152))/_xlfn.STDEV.P(Demographics!B$2:B$152),4)</f>
        <v>-2.9552999999999998</v>
      </c>
      <c r="C100" s="2">
        <f>ROUND((Demographics!C100-AVERAGE(Demographics!C$2:C$152))/_xlfn.STDEV.P(Demographics!C$2:C$152),4)</f>
        <v>0.8448</v>
      </c>
      <c r="D100" s="2">
        <f>ROUND((Demographics!D100-AVERAGE(Demographics!D$2:D$152))/_xlfn.STDEV.P(Demographics!D$2:D$152),4)</f>
        <v>2.9782999999999999</v>
      </c>
      <c r="E100" s="2">
        <f>ROUND((Demographics!E100-AVERAGE(Demographics!E$2:E$152))/_xlfn.STDEV.P(Demographics!E$2:E$152),4)</f>
        <v>1.7739</v>
      </c>
      <c r="F100" s="2">
        <f>ROUND((Demographics!F100-AVERAGE(Demographics!F$2:F$152))/_xlfn.STDEV.P(Demographics!F$2:F$152),4)</f>
        <v>-1.2465999999999999</v>
      </c>
      <c r="G100" s="2">
        <f>ROUND((Demographics!G100-AVERAGE(Demographics!G$2:G$152))/_xlfn.STDEV.P(Demographics!G$2:G$152),4)</f>
        <v>-1.131</v>
      </c>
      <c r="H100" s="2">
        <f>ROUND((Demographics!H100-AVERAGE(Demographics!H$2:H$152))/_xlfn.STDEV.P(Demographics!H$2:H$152),4)</f>
        <v>-0.93200000000000005</v>
      </c>
      <c r="I100" s="2">
        <f>ROUND((Demographics!I100-AVERAGE(Demographics!I$2:I$152))/_xlfn.STDEV.P(Demographics!I$2:I$152),4)</f>
        <v>-0.4078</v>
      </c>
      <c r="J100" s="2">
        <f>ROUND((Demographics!J100-AVERAGE(Demographics!J$2:J$152))/_xlfn.STDEV.P(Demographics!J$2:J$152),4)</f>
        <v>-1.9770000000000001</v>
      </c>
      <c r="K100" s="2">
        <f>ROUND((Demographics!K100-AVERAGE(Demographics!K$2:K$152))/_xlfn.STDEV.P(Demographics!K$2:K$152),4)</f>
        <v>-1.8752</v>
      </c>
      <c r="L100" s="2">
        <f>ROUND((Demographics!L100-AVERAGE(Demographics!L$2:L$152))/_xlfn.STDEV.P(Demographics!L$2:L$152),4)</f>
        <v>-2.4565000000000001</v>
      </c>
      <c r="M100" s="2">
        <f>ROUND((Demographics!M100-AVERAGE(Demographics!M$2:M$152))/_xlfn.STDEV.P(Demographics!M$2:M$152),4)</f>
        <v>-1.8614999999999999</v>
      </c>
      <c r="N100" s="2">
        <f>ROUND((Demographics!N100-AVERAGE(Demographics!N$2:N$152))/_xlfn.STDEV.P(Demographics!N$2:N$152),4)</f>
        <v>2.1869999999999998</v>
      </c>
      <c r="O100" s="2">
        <f>ROUND((Demographics!O100-AVERAGE(Demographics!O$2:O$152))/_xlfn.STDEV.P(Demographics!O$2:O$152),4)</f>
        <v>2.0198999999999998</v>
      </c>
      <c r="P100" s="2">
        <f>ROUND((Demographics!P100-AVERAGE(Demographics!P$2:P$152))/_xlfn.STDEV.P(Demographics!P$2:P$152),4)</f>
        <v>-0.60519999999999996</v>
      </c>
      <c r="Q100" s="2">
        <f>ROUND((Demographics!Q100-AVERAGE(Demographics!Q$2:Q$152))/_xlfn.STDEV.P(Demographics!Q$2:Q$152),4)</f>
        <v>0.99119999999999997</v>
      </c>
      <c r="R100" s="2">
        <f>ROUND((Demographics!R100-AVERAGE(Demographics!R$2:R$152))/_xlfn.STDEV.P(Demographics!R$2:R$152),4)</f>
        <v>-1.2524999999999999</v>
      </c>
      <c r="S100" s="2">
        <f>ROUND((Demographics!S100-AVERAGE(Demographics!S$2:S$152))/_xlfn.STDEV.P(Demographics!S$2:S$152),4)</f>
        <v>-0.67269999999999996</v>
      </c>
      <c r="T100" s="2">
        <f>ROUND((Demographics!T100-AVERAGE(Demographics!T$2:T$152))/_xlfn.STDEV.P(Demographics!T$2:T$152),4)</f>
        <v>1.7726999999999999</v>
      </c>
      <c r="U100" s="2">
        <f>ROUND((Demographics!U100-AVERAGE(Demographics!U$2:U$152))/_xlfn.STDEV.P(Demographics!U$2:U$152),4)</f>
        <v>2.5596999999999999</v>
      </c>
      <c r="V100" s="2">
        <f>ROUND((Demographics!V100-AVERAGE(Demographics!V$2:V$152))/_xlfn.STDEV.P(Demographics!V$2:V$152),4)</f>
        <v>-9.8400000000000001E-2</v>
      </c>
      <c r="W100" s="2">
        <f>ROUND((Demographics!W100-AVERAGE(Demographics!W$2:W$152))/_xlfn.STDEV.P(Demographics!W$2:W$152),4)</f>
        <v>-1.5872999999999999</v>
      </c>
      <c r="X100" s="2">
        <f>ROUND((Demographics!X100-AVERAGE(Demographics!X$2:X$152))/_xlfn.STDEV.P(Demographics!X$2:X$152),4)</f>
        <v>-0.72709999999999997</v>
      </c>
      <c r="Y100" s="2">
        <f>ROUND((Demographics!Y100-AVERAGE(Demographics!Y$2:Y$152))/_xlfn.STDEV.P(Demographics!Y$2:Y$152),4)</f>
        <v>-1.9553</v>
      </c>
      <c r="Z100" s="2">
        <f>ROUND((Demographics!Z100-AVERAGE(Demographics!Z$2:Z$152))/_xlfn.STDEV.P(Demographics!Z$2:Z$152),4)</f>
        <v>-1.7131000000000001</v>
      </c>
      <c r="AA100" s="2">
        <f>ROUND((Demographics!AA100-AVERAGE(Demographics!AA$2:AA$152))/_xlfn.STDEV.P(Demographics!AA$2:AA$152),4)</f>
        <v>2.1785999999999999</v>
      </c>
      <c r="AB100" s="2">
        <f>ROUND((Demographics!AB100-AVERAGE(Demographics!AB$2:AB$152))/_xlfn.STDEV.P(Demographics!AB$2:AB$152),4)</f>
        <v>2.1836000000000002</v>
      </c>
      <c r="AC100" s="2">
        <f>ROUND((Demographics!AC100-AVERAGE(Demographics!AC$2:AC$152))/_xlfn.STDEV.P(Demographics!AC$2:AC$152),4)</f>
        <v>-1.3737999999999999</v>
      </c>
      <c r="AD100" s="2">
        <f>ROUND((Demographics!AD100-AVERAGE(Demographics!AD$2:AD$152))/_xlfn.STDEV.P(Demographics!AD$2:AD$152),4)</f>
        <v>-1.5932999999999999</v>
      </c>
      <c r="AE100" s="2">
        <f>ROUND((Demographics!AE100-AVERAGE(Demographics!AE$2:AE$152))/_xlfn.STDEV.P(Demographics!AE$2:AE$152),4)</f>
        <v>-2.0514999999999999</v>
      </c>
      <c r="AF100" s="2">
        <f>ROUND((Demographics!AF100-AVERAGE(Demographics!AF$2:AF$152))/_xlfn.STDEV.P(Demographics!AF$2:AF$152),4)</f>
        <v>-1.5193000000000001</v>
      </c>
      <c r="AG100" s="2">
        <f>ROUND((Demographics!AG100-AVERAGE(Demographics!AG$2:AG$152))/_xlfn.STDEV.P(Demographics!AG$2:AG$152),4)</f>
        <v>-2.1168999999999998</v>
      </c>
      <c r="AH100" s="2">
        <f>ROUND((Demographics!AH100-AVERAGE(Demographics!AH$2:AH$152))/_xlfn.STDEV.P(Demographics!AH$2:AH$152),4)</f>
        <v>1.9099999999999999E-2</v>
      </c>
      <c r="AI100" s="2">
        <f>ROUND((Demographics!AI100-AVERAGE(Demographics!AI$2:AI$152))/_xlfn.STDEV.P(Demographics!AI$2:AI$152),4)</f>
        <v>-0.30549999999999999</v>
      </c>
      <c r="AJ100" s="2">
        <f>ROUND((Demographics!AJ100-AVERAGE(Demographics!AJ$2:AJ$152))/_xlfn.STDEV.P(Demographics!AJ$2:AJ$152),4)</f>
        <v>6.2446000000000002</v>
      </c>
      <c r="AK100" s="2">
        <f>ROUND((Demographics!AK100-AVERAGE(Demographics!AK$2:AK$152))/_xlfn.STDEV.P(Demographics!AK$2:AK$152),4)</f>
        <v>1.7131000000000001</v>
      </c>
      <c r="AL100" s="2">
        <f>ROUND((Demographics!AL100-AVERAGE(Demographics!AL$2:AL$152))/_xlfn.STDEV.P(Demographics!AL$2:AL$152),4)</f>
        <v>1.2784</v>
      </c>
      <c r="AM100" s="2">
        <f>ROUND((Demographics!AM100-AVERAGE(Demographics!AM$2:AM$152))/_xlfn.STDEV.P(Demographics!AM$2:AM$152),4)</f>
        <v>-1.7089000000000001</v>
      </c>
      <c r="AN100" s="2">
        <f>ROUND((Demographics!AN100-AVERAGE(Demographics!AN$2:AN$152))/_xlfn.STDEV.P(Demographics!AN$2:AN$152),4)</f>
        <v>-1.3273999999999999</v>
      </c>
      <c r="AO100" s="2">
        <f>ROUND((Demographics!AO100-AVERAGE(Demographics!AO$2:AO$152))/_xlfn.STDEV.P(Demographics!AO$2:AO$152),4)</f>
        <v>-0.21779999999999999</v>
      </c>
      <c r="AP100" s="2">
        <f>ROUND((Demographics!AP100-AVERAGE(Demographics!AP$2:AP$152))/_xlfn.STDEV.P(Demographics!AP$2:AP$152),4)</f>
        <v>2.4971000000000001</v>
      </c>
      <c r="AQ100" s="2">
        <f>ROUND((Demographics!AQ100-AVERAGE(Demographics!AQ$2:AQ$152))/_xlfn.STDEV.P(Demographics!AQ$2:AQ$152),4)</f>
        <v>-0.91139999999999999</v>
      </c>
      <c r="AR100" s="2">
        <f>ROUND((Demographics!AR100-AVERAGE(Demographics!AR$2:AR$152))/_xlfn.STDEV.P(Demographics!AR$2:AR$152),4)</f>
        <v>0.98929999999999996</v>
      </c>
    </row>
    <row r="101" spans="1:44" x14ac:dyDescent="0.55000000000000004">
      <c r="A101" s="2" t="s">
        <v>100</v>
      </c>
      <c r="B101" s="2">
        <f>ROUND((Demographics!B101-AVERAGE(Demographics!B$2:B$152))/_xlfn.STDEV.P(Demographics!B$2:B$152),4)</f>
        <v>0.28089999999999998</v>
      </c>
      <c r="C101" s="2">
        <f>ROUND((Demographics!C101-AVERAGE(Demographics!C$2:C$152))/_xlfn.STDEV.P(Demographics!C$2:C$152),4)</f>
        <v>-0.52629999999999999</v>
      </c>
      <c r="D101" s="2">
        <f>ROUND((Demographics!D101-AVERAGE(Demographics!D$2:D$152))/_xlfn.STDEV.P(Demographics!D$2:D$152),4)</f>
        <v>-0.87680000000000002</v>
      </c>
      <c r="E101" s="2">
        <f>ROUND((Demographics!E101-AVERAGE(Demographics!E$2:E$152))/_xlfn.STDEV.P(Demographics!E$2:E$152),4)</f>
        <v>-0.50590000000000002</v>
      </c>
      <c r="F101" s="2">
        <f>ROUND((Demographics!F101-AVERAGE(Demographics!F$2:F$152))/_xlfn.STDEV.P(Demographics!F$2:F$152),4)</f>
        <v>1.2387999999999999</v>
      </c>
      <c r="G101" s="2">
        <f>ROUND((Demographics!G101-AVERAGE(Demographics!G$2:G$152))/_xlfn.STDEV.P(Demographics!G$2:G$152),4)</f>
        <v>1.0852999999999999</v>
      </c>
      <c r="H101" s="2">
        <f>ROUND((Demographics!H101-AVERAGE(Demographics!H$2:H$152))/_xlfn.STDEV.P(Demographics!H$2:H$152),4)</f>
        <v>0.30709999999999998</v>
      </c>
      <c r="I101" s="2">
        <f>ROUND((Demographics!I101-AVERAGE(Demographics!I$2:I$152))/_xlfn.STDEV.P(Demographics!I$2:I$152),4)</f>
        <v>0.84809999999999997</v>
      </c>
      <c r="J101" s="2">
        <f>ROUND((Demographics!J101-AVERAGE(Demographics!J$2:J$152))/_xlfn.STDEV.P(Demographics!J$2:J$152),4)</f>
        <v>5.7500000000000002E-2</v>
      </c>
      <c r="K101" s="2">
        <f>ROUND((Demographics!K101-AVERAGE(Demographics!K$2:K$152))/_xlfn.STDEV.P(Demographics!K$2:K$152),4)</f>
        <v>0.223</v>
      </c>
      <c r="L101" s="2">
        <f>ROUND((Demographics!L101-AVERAGE(Demographics!L$2:L$152))/_xlfn.STDEV.P(Demographics!L$2:L$152),4)</f>
        <v>-0.6593</v>
      </c>
      <c r="M101" s="2">
        <f>ROUND((Demographics!M101-AVERAGE(Demographics!M$2:M$152))/_xlfn.STDEV.P(Demographics!M$2:M$152),4)</f>
        <v>1.1903999999999999</v>
      </c>
      <c r="N101" s="2">
        <f>ROUND((Demographics!N101-AVERAGE(Demographics!N$2:N$152))/_xlfn.STDEV.P(Demographics!N$2:N$152),4)</f>
        <v>-0.17</v>
      </c>
      <c r="O101" s="2">
        <f>ROUND((Demographics!O101-AVERAGE(Demographics!O$2:O$152))/_xlfn.STDEV.P(Demographics!O$2:O$152),4)</f>
        <v>0.1241</v>
      </c>
      <c r="P101" s="2">
        <f>ROUND((Demographics!P101-AVERAGE(Demographics!P$2:P$152))/_xlfn.STDEV.P(Demographics!P$2:P$152),4)</f>
        <v>4.7E-2</v>
      </c>
      <c r="Q101" s="2">
        <f>ROUND((Demographics!Q101-AVERAGE(Demographics!Q$2:Q$152))/_xlfn.STDEV.P(Demographics!Q$2:Q$152),4)</f>
        <v>0.5776</v>
      </c>
      <c r="R101" s="2">
        <f>ROUND((Demographics!R101-AVERAGE(Demographics!R$2:R$152))/_xlfn.STDEV.P(Demographics!R$2:R$152),4)</f>
        <v>-0.71789999999999998</v>
      </c>
      <c r="S101" s="2">
        <f>ROUND((Demographics!S101-AVERAGE(Demographics!S$2:S$152))/_xlfn.STDEV.P(Demographics!S$2:S$152),4)</f>
        <v>-0.37440000000000001</v>
      </c>
      <c r="T101" s="2">
        <f>ROUND((Demographics!T101-AVERAGE(Demographics!T$2:T$152))/_xlfn.STDEV.P(Demographics!T$2:T$152),4)</f>
        <v>-0.38529999999999998</v>
      </c>
      <c r="U101" s="2">
        <f>ROUND((Demographics!U101-AVERAGE(Demographics!U$2:U$152))/_xlfn.STDEV.P(Demographics!U$2:U$152),4)</f>
        <v>-0.25369999999999998</v>
      </c>
      <c r="V101" s="2">
        <f>ROUND((Demographics!V101-AVERAGE(Demographics!V$2:V$152))/_xlfn.STDEV.P(Demographics!V$2:V$152),4)</f>
        <v>1.1358999999999999</v>
      </c>
      <c r="W101" s="2">
        <f>ROUND((Demographics!W101-AVERAGE(Demographics!W$2:W$152))/_xlfn.STDEV.P(Demographics!W$2:W$152),4)</f>
        <v>0.5595</v>
      </c>
      <c r="X101" s="2">
        <f>ROUND((Demographics!X101-AVERAGE(Demographics!X$2:X$152))/_xlfn.STDEV.P(Demographics!X$2:X$152),4)</f>
        <v>0.40539999999999998</v>
      </c>
      <c r="Y101" s="2">
        <f>ROUND((Demographics!Y101-AVERAGE(Demographics!Y$2:Y$152))/_xlfn.STDEV.P(Demographics!Y$2:Y$152),4)</f>
        <v>-0.46489999999999998</v>
      </c>
      <c r="Z101" s="2">
        <f>ROUND((Demographics!Z101-AVERAGE(Demographics!Z$2:Z$152))/_xlfn.STDEV.P(Demographics!Z$2:Z$152),4)</f>
        <v>-0.10920000000000001</v>
      </c>
      <c r="AA101" s="2">
        <f>ROUND((Demographics!AA101-AVERAGE(Demographics!AA$2:AA$152))/_xlfn.STDEV.P(Demographics!AA$2:AA$152),4)</f>
        <v>-3.0700000000000002E-2</v>
      </c>
      <c r="AB101" s="2">
        <f>ROUND((Demographics!AB101-AVERAGE(Demographics!AB$2:AB$152))/_xlfn.STDEV.P(Demographics!AB$2:AB$152),4)</f>
        <v>0.13980000000000001</v>
      </c>
      <c r="AC101" s="2">
        <f>ROUND((Demographics!AC101-AVERAGE(Demographics!AC$2:AC$152))/_xlfn.STDEV.P(Demographics!AC$2:AC$152),4)</f>
        <v>-1.2662</v>
      </c>
      <c r="AD101" s="2">
        <f>ROUND((Demographics!AD101-AVERAGE(Demographics!AD$2:AD$152))/_xlfn.STDEV.P(Demographics!AD$2:AD$152),4)</f>
        <v>0.10290000000000001</v>
      </c>
      <c r="AE101" s="2">
        <f>ROUND((Demographics!AE101-AVERAGE(Demographics!AE$2:AE$152))/_xlfn.STDEV.P(Demographics!AE$2:AE$152),4)</f>
        <v>0.56100000000000005</v>
      </c>
      <c r="AF101" s="2">
        <f>ROUND((Demographics!AF101-AVERAGE(Demographics!AF$2:AF$152))/_xlfn.STDEV.P(Demographics!AF$2:AF$152),4)</f>
        <v>0.1613</v>
      </c>
      <c r="AG101" s="2">
        <f>ROUND((Demographics!AG101-AVERAGE(Demographics!AG$2:AG$152))/_xlfn.STDEV.P(Demographics!AG$2:AG$152),4)</f>
        <v>0.77180000000000004</v>
      </c>
      <c r="AH101" s="2">
        <f>ROUND((Demographics!AH101-AVERAGE(Demographics!AH$2:AH$152))/_xlfn.STDEV.P(Demographics!AH$2:AH$152),4)</f>
        <v>-0.53580000000000005</v>
      </c>
      <c r="AI101" s="2">
        <f>ROUND((Demographics!AI101-AVERAGE(Demographics!AI$2:AI$152))/_xlfn.STDEV.P(Demographics!AI$2:AI$152),4)</f>
        <v>-0.53490000000000004</v>
      </c>
      <c r="AJ101" s="2">
        <f>ROUND((Demographics!AJ101-AVERAGE(Demographics!AJ$2:AJ$152))/_xlfn.STDEV.P(Demographics!AJ$2:AJ$152),4)</f>
        <v>-0.1641</v>
      </c>
      <c r="AK101" s="2">
        <f>ROUND((Demographics!AK101-AVERAGE(Demographics!AK$2:AK$152))/_xlfn.STDEV.P(Demographics!AK$2:AK$152),4)</f>
        <v>-1.0195000000000001</v>
      </c>
      <c r="AL101" s="2">
        <f>ROUND((Demographics!AL101-AVERAGE(Demographics!AL$2:AL$152))/_xlfn.STDEV.P(Demographics!AL$2:AL$152),4)</f>
        <v>7.3499999999999996E-2</v>
      </c>
      <c r="AM101" s="2">
        <f>ROUND((Demographics!AM101-AVERAGE(Demographics!AM$2:AM$152))/_xlfn.STDEV.P(Demographics!AM$2:AM$152),4)</f>
        <v>0.74650000000000005</v>
      </c>
      <c r="AN101" s="2">
        <f>ROUND((Demographics!AN101-AVERAGE(Demographics!AN$2:AN$152))/_xlfn.STDEV.P(Demographics!AN$2:AN$152),4)</f>
        <v>0.71430000000000005</v>
      </c>
      <c r="AO101" s="2">
        <f>ROUND((Demographics!AO101-AVERAGE(Demographics!AO$2:AO$152))/_xlfn.STDEV.P(Demographics!AO$2:AO$152),4)</f>
        <v>-0.57599999999999996</v>
      </c>
      <c r="AP101" s="2">
        <f>ROUND((Demographics!AP101-AVERAGE(Demographics!AP$2:AP$152))/_xlfn.STDEV.P(Demographics!AP$2:AP$152),4)</f>
        <v>-1.1344000000000001</v>
      </c>
      <c r="AQ101" s="2">
        <f>ROUND((Demographics!AQ101-AVERAGE(Demographics!AQ$2:AQ$152))/_xlfn.STDEV.P(Demographics!AQ$2:AQ$152),4)</f>
        <v>-1.4132</v>
      </c>
      <c r="AR101" s="2">
        <f>ROUND((Demographics!AR101-AVERAGE(Demographics!AR$2:AR$152))/_xlfn.STDEV.P(Demographics!AR$2:AR$152),4)</f>
        <v>0.20250000000000001</v>
      </c>
    </row>
    <row r="102" spans="1:44" x14ac:dyDescent="0.55000000000000004">
      <c r="A102" s="2" t="s">
        <v>101</v>
      </c>
      <c r="B102" s="2">
        <f>ROUND((Demographics!B102-AVERAGE(Demographics!B$2:B$152))/_xlfn.STDEV.P(Demographics!B$2:B$152),4)</f>
        <v>-0.1275</v>
      </c>
      <c r="C102" s="2">
        <f>ROUND((Demographics!C102-AVERAGE(Demographics!C$2:C$152))/_xlfn.STDEV.P(Demographics!C$2:C$152),4)</f>
        <v>-9.3899999999999997E-2</v>
      </c>
      <c r="D102" s="2">
        <f>ROUND((Demographics!D102-AVERAGE(Demographics!D$2:D$152))/_xlfn.STDEV.P(Demographics!D$2:D$152),4)</f>
        <v>-0.11210000000000001</v>
      </c>
      <c r="E102" s="2">
        <f>ROUND((Demographics!E102-AVERAGE(Demographics!E$2:E$152))/_xlfn.STDEV.P(Demographics!E$2:E$152),4)</f>
        <v>6.8699999999999997E-2</v>
      </c>
      <c r="F102" s="2">
        <f>ROUND((Demographics!F102-AVERAGE(Demographics!F$2:F$152))/_xlfn.STDEV.P(Demographics!F$2:F$152),4)</f>
        <v>0.21110000000000001</v>
      </c>
      <c r="G102" s="2">
        <f>ROUND((Demographics!G102-AVERAGE(Demographics!G$2:G$152))/_xlfn.STDEV.P(Demographics!G$2:G$152),4)</f>
        <v>2.8400000000000002E-2</v>
      </c>
      <c r="H102" s="2">
        <f>ROUND((Demographics!H102-AVERAGE(Demographics!H$2:H$152))/_xlfn.STDEV.P(Demographics!H$2:H$152),4)</f>
        <v>0.21179999999999999</v>
      </c>
      <c r="I102" s="2">
        <f>ROUND((Demographics!I102-AVERAGE(Demographics!I$2:I$152))/_xlfn.STDEV.P(Demographics!I$2:I$152),4)</f>
        <v>2.0799999999999999E-2</v>
      </c>
      <c r="J102" s="2">
        <f>ROUND((Demographics!J102-AVERAGE(Demographics!J$2:J$152))/_xlfn.STDEV.P(Demographics!J$2:J$152),4)</f>
        <v>0.29709999999999998</v>
      </c>
      <c r="K102" s="2">
        <f>ROUND((Demographics!K102-AVERAGE(Demographics!K$2:K$152))/_xlfn.STDEV.P(Demographics!K$2:K$152),4)</f>
        <v>-2.5100000000000001E-2</v>
      </c>
      <c r="L102" s="2">
        <f>ROUND((Demographics!L102-AVERAGE(Demographics!L$2:L$152))/_xlfn.STDEV.P(Demographics!L$2:L$152),4)</f>
        <v>0.80330000000000001</v>
      </c>
      <c r="M102" s="2">
        <f>ROUND((Demographics!M102-AVERAGE(Demographics!M$2:M$152))/_xlfn.STDEV.P(Demographics!M$2:M$152),4)</f>
        <v>0.64229999999999998</v>
      </c>
      <c r="N102" s="2">
        <f>ROUND((Demographics!N102-AVERAGE(Demographics!N$2:N$152))/_xlfn.STDEV.P(Demographics!N$2:N$152),4)</f>
        <v>-0.57350000000000001</v>
      </c>
      <c r="O102" s="2">
        <f>ROUND((Demographics!O102-AVERAGE(Demographics!O$2:O$152))/_xlfn.STDEV.P(Demographics!O$2:O$152),4)</f>
        <v>-0.54079999999999995</v>
      </c>
      <c r="P102" s="2">
        <f>ROUND((Demographics!P102-AVERAGE(Demographics!P$2:P$152))/_xlfn.STDEV.P(Demographics!P$2:P$152),4)</f>
        <v>-0.33529999999999999</v>
      </c>
      <c r="Q102" s="2">
        <f>ROUND((Demographics!Q102-AVERAGE(Demographics!Q$2:Q$152))/_xlfn.STDEV.P(Demographics!Q$2:Q$152),4)</f>
        <v>0.25940000000000002</v>
      </c>
      <c r="R102" s="2">
        <f>ROUND((Demographics!R102-AVERAGE(Demographics!R$2:R$152))/_xlfn.STDEV.P(Demographics!R$2:R$152),4)</f>
        <v>0.76100000000000001</v>
      </c>
      <c r="S102" s="2">
        <f>ROUND((Demographics!S102-AVERAGE(Demographics!S$2:S$152))/_xlfn.STDEV.P(Demographics!S$2:S$152),4)</f>
        <v>-0.47320000000000001</v>
      </c>
      <c r="T102" s="2">
        <f>ROUND((Demographics!T102-AVERAGE(Demographics!T$2:T$152))/_xlfn.STDEV.P(Demographics!T$2:T$152),4)</f>
        <v>-0.25180000000000002</v>
      </c>
      <c r="U102" s="2">
        <f>ROUND((Demographics!U102-AVERAGE(Demographics!U$2:U$152))/_xlfn.STDEV.P(Demographics!U$2:U$152),4)</f>
        <v>-0.56559999999999999</v>
      </c>
      <c r="V102" s="2">
        <f>ROUND((Demographics!V102-AVERAGE(Demographics!V$2:V$152))/_xlfn.STDEV.P(Demographics!V$2:V$152),4)</f>
        <v>0.2848</v>
      </c>
      <c r="W102" s="2">
        <f>ROUND((Demographics!W102-AVERAGE(Demographics!W$2:W$152))/_xlfn.STDEV.P(Demographics!W$2:W$152),4)</f>
        <v>0.71319999999999995</v>
      </c>
      <c r="X102" s="2">
        <f>ROUND((Demographics!X102-AVERAGE(Demographics!X$2:X$152))/_xlfn.STDEV.P(Demographics!X$2:X$152),4)</f>
        <v>1.1246</v>
      </c>
      <c r="Y102" s="2">
        <f>ROUND((Demographics!Y102-AVERAGE(Demographics!Y$2:Y$152))/_xlfn.STDEV.P(Demographics!Y$2:Y$152),4)</f>
        <v>0.29520000000000002</v>
      </c>
      <c r="Z102" s="2">
        <f>ROUND((Demographics!Z102-AVERAGE(Demographics!Z$2:Z$152))/_xlfn.STDEV.P(Demographics!Z$2:Z$152),4)</f>
        <v>0.1338</v>
      </c>
      <c r="AA102" s="2">
        <f>ROUND((Demographics!AA102-AVERAGE(Demographics!AA$2:AA$152))/_xlfn.STDEV.P(Demographics!AA$2:AA$152),4)</f>
        <v>-1.0288999999999999</v>
      </c>
      <c r="AB102" s="2">
        <f>ROUND((Demographics!AB102-AVERAGE(Demographics!AB$2:AB$152))/_xlfn.STDEV.P(Demographics!AB$2:AB$152),4)</f>
        <v>-0.58809999999999996</v>
      </c>
      <c r="AC102" s="2">
        <f>ROUND((Demographics!AC102-AVERAGE(Demographics!AC$2:AC$152))/_xlfn.STDEV.P(Demographics!AC$2:AC$152),4)</f>
        <v>0.59989999999999999</v>
      </c>
      <c r="AD102" s="2">
        <f>ROUND((Demographics!AD102-AVERAGE(Demographics!AD$2:AD$152))/_xlfn.STDEV.P(Demographics!AD$2:AD$152),4)</f>
        <v>1.0123</v>
      </c>
      <c r="AE102" s="2">
        <f>ROUND((Demographics!AE102-AVERAGE(Demographics!AE$2:AE$152))/_xlfn.STDEV.P(Demographics!AE$2:AE$152),4)</f>
        <v>0.50900000000000001</v>
      </c>
      <c r="AF102" s="2">
        <f>ROUND((Demographics!AF102-AVERAGE(Demographics!AF$2:AF$152))/_xlfn.STDEV.P(Demographics!AF$2:AF$152),4)</f>
        <v>-0.8992</v>
      </c>
      <c r="AG102" s="2">
        <f>ROUND((Demographics!AG102-AVERAGE(Demographics!AG$2:AG$152))/_xlfn.STDEV.P(Demographics!AG$2:AG$152),4)</f>
        <v>0.20319999999999999</v>
      </c>
      <c r="AH102" s="2">
        <f>ROUND((Demographics!AH102-AVERAGE(Demographics!AH$2:AH$152))/_xlfn.STDEV.P(Demographics!AH$2:AH$152),4)</f>
        <v>1.4999999999999999E-2</v>
      </c>
      <c r="AI102" s="2">
        <f>ROUND((Demographics!AI102-AVERAGE(Demographics!AI$2:AI$152))/_xlfn.STDEV.P(Demographics!AI$2:AI$152),4)</f>
        <v>0.16300000000000001</v>
      </c>
      <c r="AJ102" s="2">
        <f>ROUND((Demographics!AJ102-AVERAGE(Demographics!AJ$2:AJ$152))/_xlfn.STDEV.P(Demographics!AJ$2:AJ$152),4)</f>
        <v>-0.2334</v>
      </c>
      <c r="AK102" s="2">
        <f>ROUND((Demographics!AK102-AVERAGE(Demographics!AK$2:AK$152))/_xlfn.STDEV.P(Demographics!AK$2:AK$152),4)</f>
        <v>-0.3407</v>
      </c>
      <c r="AL102" s="2">
        <f>ROUND((Demographics!AL102-AVERAGE(Demographics!AL$2:AL$152))/_xlfn.STDEV.P(Demographics!AL$2:AL$152),4)</f>
        <v>0.4556</v>
      </c>
      <c r="AM102" s="2">
        <f>ROUND((Demographics!AM102-AVERAGE(Demographics!AM$2:AM$152))/_xlfn.STDEV.P(Demographics!AM$2:AM$152),4)</f>
        <v>1.04</v>
      </c>
      <c r="AN102" s="2">
        <f>ROUND((Demographics!AN102-AVERAGE(Demographics!AN$2:AN$152))/_xlfn.STDEV.P(Demographics!AN$2:AN$152),4)</f>
        <v>-1.04E-2</v>
      </c>
      <c r="AO102" s="2">
        <f>ROUND((Demographics!AO102-AVERAGE(Demographics!AO$2:AO$152))/_xlfn.STDEV.P(Demographics!AO$2:AO$152),4)</f>
        <v>0.22170000000000001</v>
      </c>
      <c r="AP102" s="2">
        <f>ROUND((Demographics!AP102-AVERAGE(Demographics!AP$2:AP$152))/_xlfn.STDEV.P(Demographics!AP$2:AP$152),4)</f>
        <v>-0.88190000000000002</v>
      </c>
      <c r="AQ102" s="2">
        <f>ROUND((Demographics!AQ102-AVERAGE(Demographics!AQ$2:AQ$152))/_xlfn.STDEV.P(Demographics!AQ$2:AQ$152),4)</f>
        <v>0.35980000000000001</v>
      </c>
      <c r="AR102" s="2">
        <f>ROUND((Demographics!AR102-AVERAGE(Demographics!AR$2:AR$152))/_xlfn.STDEV.P(Demographics!AR$2:AR$152),4)</f>
        <v>-0.63549999999999995</v>
      </c>
    </row>
    <row r="103" spans="1:44" x14ac:dyDescent="0.55000000000000004">
      <c r="A103" s="2" t="s">
        <v>102</v>
      </c>
      <c r="B103" s="2">
        <f>ROUND((Demographics!B103-AVERAGE(Demographics!B$2:B$152))/_xlfn.STDEV.P(Demographics!B$2:B$152),4)</f>
        <v>-0.34749999999999998</v>
      </c>
      <c r="C103" s="2">
        <f>ROUND((Demographics!C103-AVERAGE(Demographics!C$2:C$152))/_xlfn.STDEV.P(Demographics!C$2:C$152),4)</f>
        <v>-0.84489999999999998</v>
      </c>
      <c r="D103" s="2">
        <f>ROUND((Demographics!D103-AVERAGE(Demographics!D$2:D$152))/_xlfn.STDEV.P(Demographics!D$2:D$152),4)</f>
        <v>-0.92779999999999996</v>
      </c>
      <c r="E103" s="2">
        <f>ROUND((Demographics!E103-AVERAGE(Demographics!E$2:E$152))/_xlfn.STDEV.P(Demographics!E$2:E$152),4)</f>
        <v>-1.7801</v>
      </c>
      <c r="F103" s="2">
        <f>ROUND((Demographics!F103-AVERAGE(Demographics!F$2:F$152))/_xlfn.STDEV.P(Demographics!F$2:F$152),4)</f>
        <v>3.2800000000000003E-2</v>
      </c>
      <c r="G103" s="2">
        <f>ROUND((Demographics!G103-AVERAGE(Demographics!G$2:G$152))/_xlfn.STDEV.P(Demographics!G$2:G$152),4)</f>
        <v>1.4843999999999999</v>
      </c>
      <c r="H103" s="2">
        <f>ROUND((Demographics!H103-AVERAGE(Demographics!H$2:H$152))/_xlfn.STDEV.P(Demographics!H$2:H$152),4)</f>
        <v>1.5701000000000001</v>
      </c>
      <c r="I103" s="2">
        <f>ROUND((Demographics!I103-AVERAGE(Demographics!I$2:I$152))/_xlfn.STDEV.P(Demographics!I$2:I$152),4)</f>
        <v>0.82140000000000002</v>
      </c>
      <c r="J103" s="2">
        <f>ROUND((Demographics!J103-AVERAGE(Demographics!J$2:J$152))/_xlfn.STDEV.P(Demographics!J$2:J$152),4)</f>
        <v>-1.7600000000000001E-2</v>
      </c>
      <c r="K103" s="2">
        <f>ROUND((Demographics!K103-AVERAGE(Demographics!K$2:K$152))/_xlfn.STDEV.P(Demographics!K$2:K$152),4)</f>
        <v>-1.0696000000000001</v>
      </c>
      <c r="L103" s="2">
        <f>ROUND((Demographics!L103-AVERAGE(Demographics!L$2:L$152))/_xlfn.STDEV.P(Demographics!L$2:L$152),4)</f>
        <v>1.3434999999999999</v>
      </c>
      <c r="M103" s="2">
        <f>ROUND((Demographics!M103-AVERAGE(Demographics!M$2:M$152))/_xlfn.STDEV.P(Demographics!M$2:M$152),4)</f>
        <v>2.3300000000000001E-2</v>
      </c>
      <c r="N103" s="2">
        <f>ROUND((Demographics!N103-AVERAGE(Demographics!N$2:N$152))/_xlfn.STDEV.P(Demographics!N$2:N$152),4)</f>
        <v>-1.1146</v>
      </c>
      <c r="O103" s="2">
        <f>ROUND((Demographics!O103-AVERAGE(Demographics!O$2:O$152))/_xlfn.STDEV.P(Demographics!O$2:O$152),4)</f>
        <v>-1.0659000000000001</v>
      </c>
      <c r="P103" s="2">
        <f>ROUND((Demographics!P103-AVERAGE(Demographics!P$2:P$152))/_xlfn.STDEV.P(Demographics!P$2:P$152),4)</f>
        <v>-6.2899999999999998E-2</v>
      </c>
      <c r="Q103" s="2">
        <f>ROUND((Demographics!Q103-AVERAGE(Demographics!Q$2:Q$152))/_xlfn.STDEV.P(Demographics!Q$2:Q$152),4)</f>
        <v>-2.2522000000000002</v>
      </c>
      <c r="R103" s="2">
        <f>ROUND((Demographics!R103-AVERAGE(Demographics!R$2:R$152))/_xlfn.STDEV.P(Demographics!R$2:R$152),4)</f>
        <v>7.7000000000000002E-3</v>
      </c>
      <c r="S103" s="2">
        <f>ROUND((Demographics!S103-AVERAGE(Demographics!S$2:S$152))/_xlfn.STDEV.P(Demographics!S$2:S$152),4)</f>
        <v>2.2225000000000001</v>
      </c>
      <c r="T103" s="2">
        <f>ROUND((Demographics!T103-AVERAGE(Demographics!T$2:T$152))/_xlfn.STDEV.P(Demographics!T$2:T$152),4)</f>
        <v>-0.9466</v>
      </c>
      <c r="U103" s="2">
        <f>ROUND((Demographics!U103-AVERAGE(Demographics!U$2:U$152))/_xlfn.STDEV.P(Demographics!U$2:U$152),4)</f>
        <v>-1.0581</v>
      </c>
      <c r="V103" s="2">
        <f>ROUND((Demographics!V103-AVERAGE(Demographics!V$2:V$152))/_xlfn.STDEV.P(Demographics!V$2:V$152),4)</f>
        <v>-0.1221</v>
      </c>
      <c r="W103" s="2">
        <f>ROUND((Demographics!W103-AVERAGE(Demographics!W$2:W$152))/_xlfn.STDEV.P(Demographics!W$2:W$152),4)</f>
        <v>-0.37059999999999998</v>
      </c>
      <c r="X103" s="2">
        <f>ROUND((Demographics!X103-AVERAGE(Demographics!X$2:X$152))/_xlfn.STDEV.P(Demographics!X$2:X$152),4)</f>
        <v>-1.8767</v>
      </c>
      <c r="Y103" s="2">
        <f>ROUND((Demographics!Y103-AVERAGE(Demographics!Y$2:Y$152))/_xlfn.STDEV.P(Demographics!Y$2:Y$152),4)</f>
        <v>1.3755999999999999</v>
      </c>
      <c r="Z103" s="2">
        <f>ROUND((Demographics!Z103-AVERAGE(Demographics!Z$2:Z$152))/_xlfn.STDEV.P(Demographics!Z$2:Z$152),4)</f>
        <v>0.13059999999999999</v>
      </c>
      <c r="AA103" s="2">
        <f>ROUND((Demographics!AA103-AVERAGE(Demographics!AA$2:AA$152))/_xlfn.STDEV.P(Demographics!AA$2:AA$152),4)</f>
        <v>1.8492</v>
      </c>
      <c r="AB103" s="2">
        <f>ROUND((Demographics!AB103-AVERAGE(Demographics!AB$2:AB$152))/_xlfn.STDEV.P(Demographics!AB$2:AB$152),4)</f>
        <v>-0.91810000000000003</v>
      </c>
      <c r="AC103" s="2">
        <f>ROUND((Demographics!AC103-AVERAGE(Demographics!AC$2:AC$152))/_xlfn.STDEV.P(Demographics!AC$2:AC$152),4)</f>
        <v>0.25900000000000001</v>
      </c>
      <c r="AD103" s="2">
        <f>ROUND((Demographics!AD103-AVERAGE(Demographics!AD$2:AD$152))/_xlfn.STDEV.P(Demographics!AD$2:AD$152),4)</f>
        <v>0.19320000000000001</v>
      </c>
      <c r="AE103" s="2">
        <f>ROUND((Demographics!AE103-AVERAGE(Demographics!AE$2:AE$152))/_xlfn.STDEV.P(Demographics!AE$2:AE$152),4)</f>
        <v>-0.21240000000000001</v>
      </c>
      <c r="AF103" s="2">
        <f>ROUND((Demographics!AF103-AVERAGE(Demographics!AF$2:AF$152))/_xlfn.STDEV.P(Demographics!AF$2:AF$152),4)</f>
        <v>-0.55320000000000003</v>
      </c>
      <c r="AG103" s="2">
        <f>ROUND((Demographics!AG103-AVERAGE(Demographics!AG$2:AG$152))/_xlfn.STDEV.P(Demographics!AG$2:AG$152),4)</f>
        <v>0.91539999999999999</v>
      </c>
      <c r="AH103" s="2">
        <f>ROUND((Demographics!AH103-AVERAGE(Demographics!AH$2:AH$152))/_xlfn.STDEV.P(Demographics!AH$2:AH$152),4)</f>
        <v>-0.60980000000000001</v>
      </c>
      <c r="AI103" s="2">
        <f>ROUND((Demographics!AI103-AVERAGE(Demographics!AI$2:AI$152))/_xlfn.STDEV.P(Demographics!AI$2:AI$152),4)</f>
        <v>-0.37630000000000002</v>
      </c>
      <c r="AJ103" s="2">
        <f>ROUND((Demographics!AJ103-AVERAGE(Demographics!AJ$2:AJ$152))/_xlfn.STDEV.P(Demographics!AJ$2:AJ$152),4)</f>
        <v>-0.2404</v>
      </c>
      <c r="AK103" s="2">
        <f>ROUND((Demographics!AK103-AVERAGE(Demographics!AK$2:AK$152))/_xlfn.STDEV.P(Demographics!AK$2:AK$152),4)</f>
        <v>-0.40689999999999998</v>
      </c>
      <c r="AL103" s="2">
        <f>ROUND((Demographics!AL103-AVERAGE(Demographics!AL$2:AL$152))/_xlfn.STDEV.P(Demographics!AL$2:AL$152),4)</f>
        <v>8.0600000000000005E-2</v>
      </c>
      <c r="AM103" s="2">
        <f>ROUND((Demographics!AM103-AVERAGE(Demographics!AM$2:AM$152))/_xlfn.STDEV.P(Demographics!AM$2:AM$152),4)</f>
        <v>-0.75980000000000003</v>
      </c>
      <c r="AN103" s="2">
        <f>ROUND((Demographics!AN103-AVERAGE(Demographics!AN$2:AN$152))/_xlfn.STDEV.P(Demographics!AN$2:AN$152),4)</f>
        <v>1.5449999999999999</v>
      </c>
      <c r="AO103" s="2">
        <f>ROUND((Demographics!AO103-AVERAGE(Demographics!AO$2:AO$152))/_xlfn.STDEV.P(Demographics!AO$2:AO$152),4)</f>
        <v>-0.11070000000000001</v>
      </c>
      <c r="AP103" s="2">
        <f>ROUND((Demographics!AP103-AVERAGE(Demographics!AP$2:AP$152))/_xlfn.STDEV.P(Demographics!AP$2:AP$152),4)</f>
        <v>-0.60980000000000001</v>
      </c>
      <c r="AQ103" s="2">
        <f>ROUND((Demographics!AQ103-AVERAGE(Demographics!AQ$2:AQ$152))/_xlfn.STDEV.P(Demographics!AQ$2:AQ$152),4)</f>
        <v>-0.32040000000000002</v>
      </c>
      <c r="AR103" s="2">
        <f>ROUND((Demographics!AR103-AVERAGE(Demographics!AR$2:AR$152))/_xlfn.STDEV.P(Demographics!AR$2:AR$152),4)</f>
        <v>-1.5395000000000001</v>
      </c>
    </row>
    <row r="104" spans="1:44" x14ac:dyDescent="0.55000000000000004">
      <c r="A104" s="2" t="s">
        <v>103</v>
      </c>
      <c r="B104" s="2">
        <f>ROUND((Demographics!B104-AVERAGE(Demographics!B$2:B$152))/_xlfn.STDEV.P(Demographics!B$2:B$152),4)</f>
        <v>0.34370000000000001</v>
      </c>
      <c r="C104" s="2">
        <f>ROUND((Demographics!C104-AVERAGE(Demographics!C$2:C$152))/_xlfn.STDEV.P(Demographics!C$2:C$152),4)</f>
        <v>-0.83930000000000005</v>
      </c>
      <c r="D104" s="2">
        <f>ROUND((Demographics!D104-AVERAGE(Demographics!D$2:D$152))/_xlfn.STDEV.P(Demographics!D$2:D$152),4)</f>
        <v>-0.79430000000000001</v>
      </c>
      <c r="E104" s="2">
        <f>ROUND((Demographics!E104-AVERAGE(Demographics!E$2:E$152))/_xlfn.STDEV.P(Demographics!E$2:E$152),4)</f>
        <v>-1.2117</v>
      </c>
      <c r="F104" s="2">
        <f>ROUND((Demographics!F104-AVERAGE(Demographics!F$2:F$152))/_xlfn.STDEV.P(Demographics!F$2:F$152),4)</f>
        <v>0.17960000000000001</v>
      </c>
      <c r="G104" s="2">
        <f>ROUND((Demographics!G104-AVERAGE(Demographics!G$2:G$152))/_xlfn.STDEV.P(Demographics!G$2:G$152),4)</f>
        <v>1.0098</v>
      </c>
      <c r="H104" s="2">
        <f>ROUND((Demographics!H104-AVERAGE(Demographics!H$2:H$152))/_xlfn.STDEV.P(Demographics!H$2:H$152),4)</f>
        <v>0.83140000000000003</v>
      </c>
      <c r="I104" s="2">
        <f>ROUND((Demographics!I104-AVERAGE(Demographics!I$2:I$152))/_xlfn.STDEV.P(Demographics!I$2:I$152),4)</f>
        <v>1.0053000000000001</v>
      </c>
      <c r="J104" s="2">
        <f>ROUND((Demographics!J104-AVERAGE(Demographics!J$2:J$152))/_xlfn.STDEV.P(Demographics!J$2:J$152),4)</f>
        <v>-0.26790000000000003</v>
      </c>
      <c r="K104" s="2">
        <f>ROUND((Demographics!K104-AVERAGE(Demographics!K$2:K$152))/_xlfn.STDEV.P(Demographics!K$2:K$152),4)</f>
        <v>-0.90880000000000005</v>
      </c>
      <c r="L104" s="2">
        <f>ROUND((Demographics!L104-AVERAGE(Demographics!L$2:L$152))/_xlfn.STDEV.P(Demographics!L$2:L$152),4)</f>
        <v>1.3721000000000001</v>
      </c>
      <c r="M104" s="2">
        <f>ROUND((Demographics!M104-AVERAGE(Demographics!M$2:M$152))/_xlfn.STDEV.P(Demographics!M$2:M$152),4)</f>
        <v>7.5499999999999998E-2</v>
      </c>
      <c r="N104" s="2">
        <f>ROUND((Demographics!N104-AVERAGE(Demographics!N$2:N$152))/_xlfn.STDEV.P(Demographics!N$2:N$152),4)</f>
        <v>-1.0637000000000001</v>
      </c>
      <c r="O104" s="2">
        <f>ROUND((Demographics!O104-AVERAGE(Demographics!O$2:O$152))/_xlfn.STDEV.P(Demographics!O$2:O$152),4)</f>
        <v>-1.1501999999999999</v>
      </c>
      <c r="P104" s="2">
        <f>ROUND((Demographics!P104-AVERAGE(Demographics!P$2:P$152))/_xlfn.STDEV.P(Demographics!P$2:P$152),4)</f>
        <v>0.74929999999999997</v>
      </c>
      <c r="Q104" s="2">
        <f>ROUND((Demographics!Q104-AVERAGE(Demographics!Q$2:Q$152))/_xlfn.STDEV.P(Demographics!Q$2:Q$152),4)</f>
        <v>-1.8934</v>
      </c>
      <c r="R104" s="2">
        <f>ROUND((Demographics!R104-AVERAGE(Demographics!R$2:R$152))/_xlfn.STDEV.P(Demographics!R$2:R$152),4)</f>
        <v>-0.42280000000000001</v>
      </c>
      <c r="S104" s="2">
        <f>ROUND((Demographics!S104-AVERAGE(Demographics!S$2:S$152))/_xlfn.STDEV.P(Demographics!S$2:S$152),4)</f>
        <v>3.1993</v>
      </c>
      <c r="T104" s="2">
        <f>ROUND((Demographics!T104-AVERAGE(Demographics!T$2:T$152))/_xlfn.STDEV.P(Demographics!T$2:T$152),4)</f>
        <v>-1.1353</v>
      </c>
      <c r="U104" s="2">
        <f>ROUND((Demographics!U104-AVERAGE(Demographics!U$2:U$152))/_xlfn.STDEV.P(Demographics!U$2:U$152),4)</f>
        <v>-1.1248</v>
      </c>
      <c r="V104" s="2">
        <f>ROUND((Demographics!V104-AVERAGE(Demographics!V$2:V$152))/_xlfn.STDEV.P(Demographics!V$2:V$152),4)</f>
        <v>-1.1292</v>
      </c>
      <c r="W104" s="2">
        <f>ROUND((Demographics!W104-AVERAGE(Demographics!W$2:W$152))/_xlfn.STDEV.P(Demographics!W$2:W$152),4)</f>
        <v>-0.40710000000000002</v>
      </c>
      <c r="X104" s="2">
        <f>ROUND((Demographics!X104-AVERAGE(Demographics!X$2:X$152))/_xlfn.STDEV.P(Demographics!X$2:X$152),4)</f>
        <v>-1.4745999999999999</v>
      </c>
      <c r="Y104" s="2">
        <f>ROUND((Demographics!Y104-AVERAGE(Demographics!Y$2:Y$152))/_xlfn.STDEV.P(Demographics!Y$2:Y$152),4)</f>
        <v>1.8844000000000001</v>
      </c>
      <c r="Z104" s="2">
        <f>ROUND((Demographics!Z104-AVERAGE(Demographics!Z$2:Z$152))/_xlfn.STDEV.P(Demographics!Z$2:Z$152),4)</f>
        <v>0.86939999999999995</v>
      </c>
      <c r="AA104" s="2">
        <f>ROUND((Demographics!AA104-AVERAGE(Demographics!AA$2:AA$152))/_xlfn.STDEV.P(Demographics!AA$2:AA$152),4)</f>
        <v>1.8259000000000001</v>
      </c>
      <c r="AB104" s="2">
        <f>ROUND((Demographics!AB104-AVERAGE(Demographics!AB$2:AB$152))/_xlfn.STDEV.P(Demographics!AB$2:AB$152),4)</f>
        <v>-1.2004999999999999</v>
      </c>
      <c r="AC104" s="2">
        <f>ROUND((Demographics!AC104-AVERAGE(Demographics!AC$2:AC$152))/_xlfn.STDEV.P(Demographics!AC$2:AC$152),4)</f>
        <v>-1.1047</v>
      </c>
      <c r="AD104" s="2">
        <f>ROUND((Demographics!AD104-AVERAGE(Demographics!AD$2:AD$152))/_xlfn.STDEV.P(Demographics!AD$2:AD$152),4)</f>
        <v>-0.76780000000000004</v>
      </c>
      <c r="AE104" s="2">
        <f>ROUND((Demographics!AE104-AVERAGE(Demographics!AE$2:AE$152))/_xlfn.STDEV.P(Demographics!AE$2:AE$152),4)</f>
        <v>2.81E-2</v>
      </c>
      <c r="AF104" s="2">
        <f>ROUND((Demographics!AF104-AVERAGE(Demographics!AF$2:AF$152))/_xlfn.STDEV.P(Demographics!AF$2:AF$152),4)</f>
        <v>0.28720000000000001</v>
      </c>
      <c r="AG104" s="2">
        <f>ROUND((Demographics!AG104-AVERAGE(Demographics!AG$2:AG$152))/_xlfn.STDEV.P(Demographics!AG$2:AG$152),4)</f>
        <v>2.0470000000000002</v>
      </c>
      <c r="AH104" s="2">
        <f>ROUND((Demographics!AH104-AVERAGE(Demographics!AH$2:AH$152))/_xlfn.STDEV.P(Demographics!AH$2:AH$152),4)</f>
        <v>-0.78239999999999998</v>
      </c>
      <c r="AI104" s="2">
        <f>ROUND((Demographics!AI104-AVERAGE(Demographics!AI$2:AI$152))/_xlfn.STDEV.P(Demographics!AI$2:AI$152),4)</f>
        <v>-0.56659999999999999</v>
      </c>
      <c r="AJ104" s="2">
        <f>ROUND((Demographics!AJ104-AVERAGE(Demographics!AJ$2:AJ$152))/_xlfn.STDEV.P(Demographics!AJ$2:AJ$152),4)</f>
        <v>-0.2334</v>
      </c>
      <c r="AK104" s="2">
        <f>ROUND((Demographics!AK104-AVERAGE(Demographics!AK$2:AK$152))/_xlfn.STDEV.P(Demographics!AK$2:AK$152),4)</f>
        <v>-0.32679999999999998</v>
      </c>
      <c r="AL104" s="2">
        <f>ROUND((Demographics!AL104-AVERAGE(Demographics!AL$2:AL$152))/_xlfn.STDEV.P(Demographics!AL$2:AL$152),4)</f>
        <v>-1.4561999999999999</v>
      </c>
      <c r="AM104" s="2">
        <f>ROUND((Demographics!AM104-AVERAGE(Demographics!AM$2:AM$152))/_xlfn.STDEV.P(Demographics!AM$2:AM$152),4)</f>
        <v>-1.1138999999999999</v>
      </c>
      <c r="AN104" s="2">
        <f>ROUND((Demographics!AN104-AVERAGE(Demographics!AN$2:AN$152))/_xlfn.STDEV.P(Demographics!AN$2:AN$152),4)</f>
        <v>0.88729999999999998</v>
      </c>
      <c r="AO104" s="2">
        <f>ROUND((Demographics!AO104-AVERAGE(Demographics!AO$2:AO$152))/_xlfn.STDEV.P(Demographics!AO$2:AO$152),4)</f>
        <v>-0.45779999999999998</v>
      </c>
      <c r="AP104" s="2">
        <f>ROUND((Demographics!AP104-AVERAGE(Demographics!AP$2:AP$152))/_xlfn.STDEV.P(Demographics!AP$2:AP$152),4)</f>
        <v>0.19620000000000001</v>
      </c>
      <c r="AQ104" s="2">
        <f>ROUND((Demographics!AQ104-AVERAGE(Demographics!AQ$2:AQ$152))/_xlfn.STDEV.P(Demographics!AQ$2:AQ$152),4)</f>
        <v>-0.59919999999999995</v>
      </c>
      <c r="AR104" s="2">
        <f>ROUND((Demographics!AR104-AVERAGE(Demographics!AR$2:AR$152))/_xlfn.STDEV.P(Demographics!AR$2:AR$152),4)</f>
        <v>-1.2116</v>
      </c>
    </row>
    <row r="105" spans="1:44" x14ac:dyDescent="0.55000000000000004">
      <c r="A105" s="2" t="s">
        <v>104</v>
      </c>
      <c r="B105" s="2">
        <f>ROUND((Demographics!B105-AVERAGE(Demographics!B$2:B$152))/_xlfn.STDEV.P(Demographics!B$2:B$152),4)</f>
        <v>-1.0073000000000001</v>
      </c>
      <c r="C105" s="2">
        <f>ROUND((Demographics!C105-AVERAGE(Demographics!C$2:C$152))/_xlfn.STDEV.P(Demographics!C$2:C$152),4)</f>
        <v>0.16209999999999999</v>
      </c>
      <c r="D105" s="2">
        <f>ROUND((Demographics!D105-AVERAGE(Demographics!D$2:D$152))/_xlfn.STDEV.P(Demographics!D$2:D$152),4)</f>
        <v>0.65510000000000002</v>
      </c>
      <c r="E105" s="2">
        <f>ROUND((Demographics!E105-AVERAGE(Demographics!E$2:E$152))/_xlfn.STDEV.P(Demographics!E$2:E$152),4)</f>
        <v>0.67459999999999998</v>
      </c>
      <c r="F105" s="2">
        <f>ROUND((Demographics!F105-AVERAGE(Demographics!F$2:F$152))/_xlfn.STDEV.P(Demographics!F$2:F$152),4)</f>
        <v>-0.114</v>
      </c>
      <c r="G105" s="2">
        <f>ROUND((Demographics!G105-AVERAGE(Demographics!G$2:G$152))/_xlfn.STDEV.P(Demographics!G$2:G$152),4)</f>
        <v>-0.53239999999999998</v>
      </c>
      <c r="H105" s="2">
        <f>ROUND((Demographics!H105-AVERAGE(Demographics!H$2:H$152))/_xlfn.STDEV.P(Demographics!H$2:H$152),4)</f>
        <v>6.88E-2</v>
      </c>
      <c r="I105" s="2">
        <f>ROUND((Demographics!I105-AVERAGE(Demographics!I$2:I$152))/_xlfn.STDEV.P(Demographics!I$2:I$152),4)</f>
        <v>-0.61339999999999995</v>
      </c>
      <c r="J105" s="2">
        <f>ROUND((Demographics!J105-AVERAGE(Demographics!J$2:J$152))/_xlfn.STDEV.P(Demographics!J$2:J$152),4)</f>
        <v>-0.37869999999999998</v>
      </c>
      <c r="K105" s="2">
        <f>ROUND((Demographics!K105-AVERAGE(Demographics!K$2:K$152))/_xlfn.STDEV.P(Demographics!K$2:K$152),4)</f>
        <v>0.2092</v>
      </c>
      <c r="L105" s="2">
        <f>ROUND((Demographics!L105-AVERAGE(Demographics!L$2:L$152))/_xlfn.STDEV.P(Demographics!L$2:L$152),4)</f>
        <v>-0.35820000000000002</v>
      </c>
      <c r="M105" s="2">
        <f>ROUND((Demographics!M105-AVERAGE(Demographics!M$2:M$152))/_xlfn.STDEV.P(Demographics!M$2:M$152),4)</f>
        <v>-0.99270000000000003</v>
      </c>
      <c r="N105" s="2">
        <f>ROUND((Demographics!N105-AVERAGE(Demographics!N$2:N$152))/_xlfn.STDEV.P(Demographics!N$2:N$152),4)</f>
        <v>0.82240000000000002</v>
      </c>
      <c r="O105" s="2">
        <f>ROUND((Demographics!O105-AVERAGE(Demographics!O$2:O$152))/_xlfn.STDEV.P(Demographics!O$2:O$152),4)</f>
        <v>0.70950000000000002</v>
      </c>
      <c r="P105" s="2">
        <f>ROUND((Demographics!P105-AVERAGE(Demographics!P$2:P$152))/_xlfn.STDEV.P(Demographics!P$2:P$152),4)</f>
        <v>-0.59809999999999997</v>
      </c>
      <c r="Q105" s="2">
        <f>ROUND((Demographics!Q105-AVERAGE(Demographics!Q$2:Q$152))/_xlfn.STDEV.P(Demographics!Q$2:Q$152),4)</f>
        <v>-0.17849999999999999</v>
      </c>
      <c r="R105" s="2">
        <f>ROUND((Demographics!R105-AVERAGE(Demographics!R$2:R$152))/_xlfn.STDEV.P(Demographics!R$2:R$152),4)</f>
        <v>0.53190000000000004</v>
      </c>
      <c r="S105" s="2">
        <f>ROUND((Demographics!S105-AVERAGE(Demographics!S$2:S$152))/_xlfn.STDEV.P(Demographics!S$2:S$152),4)</f>
        <v>-0.71740000000000004</v>
      </c>
      <c r="T105" s="2">
        <f>ROUND((Demographics!T105-AVERAGE(Demographics!T$2:T$152))/_xlfn.STDEV.P(Demographics!T$2:T$152),4)</f>
        <v>0.92610000000000003</v>
      </c>
      <c r="U105" s="2">
        <f>ROUND((Demographics!U105-AVERAGE(Demographics!U$2:U$152))/_xlfn.STDEV.P(Demographics!U$2:U$152),4)</f>
        <v>0.72499999999999998</v>
      </c>
      <c r="V105" s="2">
        <f>ROUND((Demographics!V105-AVERAGE(Demographics!V$2:V$152))/_xlfn.STDEV.P(Demographics!V$2:V$152),4)</f>
        <v>0.1661</v>
      </c>
      <c r="W105" s="2">
        <f>ROUND((Demographics!W105-AVERAGE(Demographics!W$2:W$152))/_xlfn.STDEV.P(Demographics!W$2:W$152),4)</f>
        <v>-0.42270000000000002</v>
      </c>
      <c r="X105" s="2">
        <f>ROUND((Demographics!X105-AVERAGE(Demographics!X$2:X$152))/_xlfn.STDEV.P(Demographics!X$2:X$152),4)</f>
        <v>1.1020000000000001</v>
      </c>
      <c r="Y105" s="2">
        <f>ROUND((Demographics!Y105-AVERAGE(Demographics!Y$2:Y$152))/_xlfn.STDEV.P(Demographics!Y$2:Y$152),4)</f>
        <v>-1.0036</v>
      </c>
      <c r="Z105" s="2">
        <f>ROUND((Demographics!Z105-AVERAGE(Demographics!Z$2:Z$152))/_xlfn.STDEV.P(Demographics!Z$2:Z$152),4)</f>
        <v>-0.65029999999999999</v>
      </c>
      <c r="AA105" s="2">
        <f>ROUND((Demographics!AA105-AVERAGE(Demographics!AA$2:AA$152))/_xlfn.STDEV.P(Demographics!AA$2:AA$152),4)</f>
        <v>0.4118</v>
      </c>
      <c r="AB105" s="2">
        <f>ROUND((Demographics!AB105-AVERAGE(Demographics!AB$2:AB$152))/_xlfn.STDEV.P(Demographics!AB$2:AB$152),4)</f>
        <v>0.83430000000000004</v>
      </c>
      <c r="AC105" s="2">
        <f>ROUND((Demographics!AC105-AVERAGE(Demographics!AC$2:AC$152))/_xlfn.STDEV.P(Demographics!AC$2:AC$152),4)</f>
        <v>7.9600000000000004E-2</v>
      </c>
      <c r="AD105" s="2">
        <f>ROUND((Demographics!AD105-AVERAGE(Demographics!AD$2:AD$152))/_xlfn.STDEV.P(Demographics!AD$2:AD$152),4)</f>
        <v>-0.7097</v>
      </c>
      <c r="AE105" s="2">
        <f>ROUND((Demographics!AE105-AVERAGE(Demographics!AE$2:AE$152))/_xlfn.STDEV.P(Demographics!AE$2:AE$152),4)</f>
        <v>-1.0539000000000001</v>
      </c>
      <c r="AF105" s="2">
        <f>ROUND((Demographics!AF105-AVERAGE(Demographics!AF$2:AF$152))/_xlfn.STDEV.P(Demographics!AF$2:AF$152),4)</f>
        <v>3.1968999999999999</v>
      </c>
      <c r="AG105" s="2">
        <f>ROUND((Demographics!AG105-AVERAGE(Demographics!AG$2:AG$152))/_xlfn.STDEV.P(Demographics!AG$2:AG$152),4)</f>
        <v>-1.5454000000000001</v>
      </c>
      <c r="AH105" s="2">
        <f>ROUND((Demographics!AH105-AVERAGE(Demographics!AH$2:AH$152))/_xlfn.STDEV.P(Demographics!AH$2:AH$152),4)</f>
        <v>0.1095</v>
      </c>
      <c r="AI105" s="2">
        <f>ROUND((Demographics!AI105-AVERAGE(Demographics!AI$2:AI$152))/_xlfn.STDEV.P(Demographics!AI$2:AI$152),4)</f>
        <v>0.16789999999999999</v>
      </c>
      <c r="AJ105" s="2">
        <f>ROUND((Demographics!AJ105-AVERAGE(Demographics!AJ$2:AJ$152))/_xlfn.STDEV.P(Demographics!AJ$2:AJ$152),4)</f>
        <v>-0.22650000000000001</v>
      </c>
      <c r="AK105" s="2">
        <f>ROUND((Demographics!AK105-AVERAGE(Demographics!AK$2:AK$152))/_xlfn.STDEV.P(Demographics!AK$2:AK$152),4)</f>
        <v>-0.26069999999999999</v>
      </c>
      <c r="AL105" s="2">
        <f>ROUND((Demographics!AL105-AVERAGE(Demographics!AL$2:AL$152))/_xlfn.STDEV.P(Demographics!AL$2:AL$152),4)</f>
        <v>-0.46310000000000001</v>
      </c>
      <c r="AM105" s="2">
        <f>ROUND((Demographics!AM105-AVERAGE(Demographics!AM$2:AM$152))/_xlfn.STDEV.P(Demographics!AM$2:AM$152),4)</f>
        <v>-0.77059999999999995</v>
      </c>
      <c r="AN105" s="2">
        <f>ROUND((Demographics!AN105-AVERAGE(Demographics!AN$2:AN$152))/_xlfn.STDEV.P(Demographics!AN$2:AN$152),4)</f>
        <v>0.59740000000000004</v>
      </c>
      <c r="AO105" s="2">
        <f>ROUND((Demographics!AO105-AVERAGE(Demographics!AO$2:AO$152))/_xlfn.STDEV.P(Demographics!AO$2:AO$152),4)</f>
        <v>0.36940000000000001</v>
      </c>
      <c r="AP105" s="2">
        <f>ROUND((Demographics!AP105-AVERAGE(Demographics!AP$2:AP$152))/_xlfn.STDEV.P(Demographics!AP$2:AP$152),4)</f>
        <v>0.25590000000000002</v>
      </c>
      <c r="AQ105" s="2">
        <f>ROUND((Demographics!AQ105-AVERAGE(Demographics!AQ$2:AQ$152))/_xlfn.STDEV.P(Demographics!AQ$2:AQ$152),4)</f>
        <v>-0.51</v>
      </c>
      <c r="AR105" s="2">
        <f>ROUND((Demographics!AR105-AVERAGE(Demographics!AR$2:AR$152))/_xlfn.STDEV.P(Demographics!AR$2:AR$152),4)</f>
        <v>0.2447</v>
      </c>
    </row>
    <row r="106" spans="1:44" x14ac:dyDescent="0.55000000000000004">
      <c r="A106" s="2" t="s">
        <v>105</v>
      </c>
      <c r="B106" s="2">
        <f>ROUND((Demographics!B106-AVERAGE(Demographics!B$2:B$152))/_xlfn.STDEV.P(Demographics!B$2:B$152),4)</f>
        <v>-0.159</v>
      </c>
      <c r="C106" s="2">
        <f>ROUND((Demographics!C106-AVERAGE(Demographics!C$2:C$152))/_xlfn.STDEV.P(Demographics!C$2:C$152),4)</f>
        <v>-1.0782</v>
      </c>
      <c r="D106" s="2">
        <f>ROUND((Demographics!D106-AVERAGE(Demographics!D$2:D$152))/_xlfn.STDEV.P(Demographics!D$2:D$152),4)</f>
        <v>-1.2895000000000001</v>
      </c>
      <c r="E106" s="2">
        <f>ROUND((Demographics!E106-AVERAGE(Demographics!E$2:E$152))/_xlfn.STDEV.P(Demographics!E$2:E$152),4)</f>
        <v>-0.94940000000000002</v>
      </c>
      <c r="F106" s="2">
        <f>ROUND((Demographics!F106-AVERAGE(Demographics!F$2:F$152))/_xlfn.STDEV.P(Demographics!F$2:F$152),4)</f>
        <v>1.0395000000000001</v>
      </c>
      <c r="G106" s="2">
        <f>ROUND((Demographics!G106-AVERAGE(Demographics!G$2:G$152))/_xlfn.STDEV.P(Demographics!G$2:G$152),4)</f>
        <v>1.5275000000000001</v>
      </c>
      <c r="H106" s="2">
        <f>ROUND((Demographics!H106-AVERAGE(Demographics!H$2:H$152))/_xlfn.STDEV.P(Demographics!H$2:H$152),4)</f>
        <v>1.2841</v>
      </c>
      <c r="I106" s="2">
        <f>ROUND((Demographics!I106-AVERAGE(Demographics!I$2:I$152))/_xlfn.STDEV.P(Demographics!I$2:I$152),4)</f>
        <v>0.9718</v>
      </c>
      <c r="J106" s="2">
        <f>ROUND((Demographics!J106-AVERAGE(Demographics!J$2:J$152))/_xlfn.STDEV.P(Demographics!J$2:J$152),4)</f>
        <v>-0.98660000000000003</v>
      </c>
      <c r="K106" s="2">
        <f>ROUND((Demographics!K106-AVERAGE(Demographics!K$2:K$152))/_xlfn.STDEV.P(Demographics!K$2:K$152),4)</f>
        <v>-0.4325</v>
      </c>
      <c r="L106" s="2">
        <f>ROUND((Demographics!L106-AVERAGE(Demographics!L$2:L$152))/_xlfn.STDEV.P(Demographics!L$2:L$152),4)</f>
        <v>-0.1542</v>
      </c>
      <c r="M106" s="2">
        <f>ROUND((Demographics!M106-AVERAGE(Demographics!M$2:M$152))/_xlfn.STDEV.P(Demographics!M$2:M$152),4)</f>
        <v>0.81569999999999998</v>
      </c>
      <c r="N106" s="2">
        <f>ROUND((Demographics!N106-AVERAGE(Demographics!N$2:N$152))/_xlfn.STDEV.P(Demographics!N$2:N$152),4)</f>
        <v>-0.2253</v>
      </c>
      <c r="O106" s="2">
        <f>ROUND((Demographics!O106-AVERAGE(Demographics!O$2:O$152))/_xlfn.STDEV.P(Demographics!O$2:O$152),4)</f>
        <v>-0.20830000000000001</v>
      </c>
      <c r="P106" s="2">
        <f>ROUND((Demographics!P106-AVERAGE(Demographics!P$2:P$152))/_xlfn.STDEV.P(Demographics!P$2:P$152),4)</f>
        <v>-0.43319999999999997</v>
      </c>
      <c r="Q106" s="2">
        <f>ROUND((Demographics!Q106-AVERAGE(Demographics!Q$2:Q$152))/_xlfn.STDEV.P(Demographics!Q$2:Q$152),4)</f>
        <v>0.44990000000000002</v>
      </c>
      <c r="R106" s="2">
        <f>ROUND((Demographics!R106-AVERAGE(Demographics!R$2:R$152))/_xlfn.STDEV.P(Demographics!R$2:R$152),4)</f>
        <v>-0.64149999999999996</v>
      </c>
      <c r="S106" s="2">
        <f>ROUND((Demographics!S106-AVERAGE(Demographics!S$2:S$152))/_xlfn.STDEV.P(Demographics!S$2:S$152),4)</f>
        <v>0.45519999999999999</v>
      </c>
      <c r="T106" s="2">
        <f>ROUND((Demographics!T106-AVERAGE(Demographics!T$2:T$152))/_xlfn.STDEV.P(Demographics!T$2:T$152),4)</f>
        <v>-0.47270000000000001</v>
      </c>
      <c r="U106" s="2">
        <f>ROUND((Demographics!U106-AVERAGE(Demographics!U$2:U$152))/_xlfn.STDEV.P(Demographics!U$2:U$152),4)</f>
        <v>-0.34189999999999998</v>
      </c>
      <c r="V106" s="2">
        <f>ROUND((Demographics!V106-AVERAGE(Demographics!V$2:V$152))/_xlfn.STDEV.P(Demographics!V$2:V$152),4)</f>
        <v>0.84430000000000005</v>
      </c>
      <c r="W106" s="2">
        <f>ROUND((Demographics!W106-AVERAGE(Demographics!W$2:W$152))/_xlfn.STDEV.P(Demographics!W$2:W$152),4)</f>
        <v>0.27550000000000002</v>
      </c>
      <c r="X106" s="2">
        <f>ROUND((Demographics!X106-AVERAGE(Demographics!X$2:X$152))/_xlfn.STDEV.P(Demographics!X$2:X$152),4)</f>
        <v>-0.71579999999999999</v>
      </c>
      <c r="Y106" s="2">
        <f>ROUND((Demographics!Y106-AVERAGE(Demographics!Y$2:Y$152))/_xlfn.STDEV.P(Demographics!Y$2:Y$152),4)</f>
        <v>0.1875</v>
      </c>
      <c r="Z106" s="2">
        <f>ROUND((Demographics!Z106-AVERAGE(Demographics!Z$2:Z$152))/_xlfn.STDEV.P(Demographics!Z$2:Z$152),4)</f>
        <v>-0.51419999999999999</v>
      </c>
      <c r="AA106" s="2">
        <f>ROUND((Demographics!AA106-AVERAGE(Demographics!AA$2:AA$152))/_xlfn.STDEV.P(Demographics!AA$2:AA$152),4)</f>
        <v>0.47839999999999999</v>
      </c>
      <c r="AB106" s="2">
        <f>ROUND((Demographics!AB106-AVERAGE(Demographics!AB$2:AB$152))/_xlfn.STDEV.P(Demographics!AB$2:AB$152),4)</f>
        <v>-0.11310000000000001</v>
      </c>
      <c r="AC106" s="2">
        <f>ROUND((Demographics!AC106-AVERAGE(Demographics!AC$2:AC$152))/_xlfn.STDEV.P(Demographics!AC$2:AC$152),4)</f>
        <v>-6.4000000000000001E-2</v>
      </c>
      <c r="AD106" s="2">
        <f>ROUND((Demographics!AD106-AVERAGE(Demographics!AD$2:AD$152))/_xlfn.STDEV.P(Demographics!AD$2:AD$152),4)</f>
        <v>0.76070000000000004</v>
      </c>
      <c r="AE106" s="2">
        <f>ROUND((Demographics!AE106-AVERAGE(Demographics!AE$2:AE$152))/_xlfn.STDEV.P(Demographics!AE$2:AE$152),4)</f>
        <v>0.2555</v>
      </c>
      <c r="AF106" s="2">
        <f>ROUND((Demographics!AF106-AVERAGE(Demographics!AF$2:AF$152))/_xlfn.STDEV.P(Demographics!AF$2:AF$152),4)</f>
        <v>-2.5417000000000001</v>
      </c>
      <c r="AG106" s="2">
        <f>ROUND((Demographics!AG106-AVERAGE(Demographics!AG$2:AG$152))/_xlfn.STDEV.P(Demographics!AG$2:AG$152),4)</f>
        <v>0.76759999999999995</v>
      </c>
      <c r="AH106" s="2">
        <f>ROUND((Demographics!AH106-AVERAGE(Demographics!AH$2:AH$152))/_xlfn.STDEV.P(Demographics!AH$2:AH$152),4)</f>
        <v>-0.57689999999999997</v>
      </c>
      <c r="AI106" s="2">
        <f>ROUND((Demographics!AI106-AVERAGE(Demographics!AI$2:AI$152))/_xlfn.STDEV.P(Demographics!AI$2:AI$152),4)</f>
        <v>-0.57630000000000003</v>
      </c>
      <c r="AJ106" s="2">
        <f>ROUND((Demographics!AJ106-AVERAGE(Demographics!AJ$2:AJ$152))/_xlfn.STDEV.P(Demographics!AJ$2:AJ$152),4)</f>
        <v>-0.21959999999999999</v>
      </c>
      <c r="AK106" s="2">
        <f>ROUND((Demographics!AK106-AVERAGE(Demographics!AK$2:AK$152))/_xlfn.STDEV.P(Demographics!AK$2:AK$152),4)</f>
        <v>-0.65749999999999997</v>
      </c>
      <c r="AL106" s="2">
        <f>ROUND((Demographics!AL106-AVERAGE(Demographics!AL$2:AL$152))/_xlfn.STDEV.P(Demographics!AL$2:AL$152),4)</f>
        <v>1.7004999999999999</v>
      </c>
      <c r="AM106" s="2">
        <f>ROUND((Demographics!AM106-AVERAGE(Demographics!AM$2:AM$152))/_xlfn.STDEV.P(Demographics!AM$2:AM$152),4)</f>
        <v>0.82599999999999996</v>
      </c>
      <c r="AN106" s="2">
        <f>ROUND((Demographics!AN106-AVERAGE(Demographics!AN$2:AN$152))/_xlfn.STDEV.P(Demographics!AN$2:AN$152),4)</f>
        <v>0.86860000000000004</v>
      </c>
      <c r="AO106" s="2">
        <f>ROUND((Demographics!AO106-AVERAGE(Demographics!AO$2:AO$152))/_xlfn.STDEV.P(Demographics!AO$2:AO$152),4)</f>
        <v>-0.86040000000000005</v>
      </c>
      <c r="AP106" s="2">
        <f>ROUND((Demographics!AP106-AVERAGE(Demographics!AP$2:AP$152))/_xlfn.STDEV.P(Demographics!AP$2:AP$152),4)</f>
        <v>-1.3112999999999999</v>
      </c>
      <c r="AQ106" s="2">
        <f>ROUND((Demographics!AQ106-AVERAGE(Demographics!AQ$2:AQ$152))/_xlfn.STDEV.P(Demographics!AQ$2:AQ$152),4)</f>
        <v>-0.74419999999999997</v>
      </c>
      <c r="AR106" s="2">
        <f>ROUND((Demographics!AR106-AVERAGE(Demographics!AR$2:AR$152))/_xlfn.STDEV.P(Demographics!AR$2:AR$152),4)</f>
        <v>-0.49659999999999999</v>
      </c>
    </row>
    <row r="107" spans="1:44" x14ac:dyDescent="0.55000000000000004">
      <c r="A107" s="2" t="s">
        <v>106</v>
      </c>
      <c r="B107" s="2">
        <f>ROUND((Demographics!B107-AVERAGE(Demographics!B$2:B$152))/_xlfn.STDEV.P(Demographics!B$2:B$152),4)</f>
        <v>1.5377000000000001</v>
      </c>
      <c r="C107" s="2">
        <f>ROUND((Demographics!C107-AVERAGE(Demographics!C$2:C$152))/_xlfn.STDEV.P(Demographics!C$2:C$152),4)</f>
        <v>-0.66859999999999997</v>
      </c>
      <c r="D107" s="2">
        <f>ROUND((Demographics!D107-AVERAGE(Demographics!D$2:D$152))/_xlfn.STDEV.P(Demographics!D$2:D$152),4)</f>
        <v>-0.40579999999999999</v>
      </c>
      <c r="E107" s="2">
        <f>ROUND((Demographics!E107-AVERAGE(Demographics!E$2:E$152))/_xlfn.STDEV.P(Demographics!E$2:E$152),4)</f>
        <v>0.66839999999999999</v>
      </c>
      <c r="F107" s="2">
        <f>ROUND((Demographics!F107-AVERAGE(Demographics!F$2:F$152))/_xlfn.STDEV.P(Demographics!F$2:F$152),4)</f>
        <v>1.0395000000000001</v>
      </c>
      <c r="G107" s="2">
        <f>ROUND((Demographics!G107-AVERAGE(Demographics!G$2:G$152))/_xlfn.STDEV.P(Demographics!G$2:G$152),4)</f>
        <v>-0.22509999999999999</v>
      </c>
      <c r="H107" s="2">
        <f>ROUND((Demographics!H107-AVERAGE(Demographics!H$2:H$152))/_xlfn.STDEV.P(Demographics!H$2:H$152),4)</f>
        <v>-0.86060000000000003</v>
      </c>
      <c r="I107" s="2">
        <f>ROUND((Demographics!I107-AVERAGE(Demographics!I$2:I$152))/_xlfn.STDEV.P(Demographics!I$2:I$152),4)</f>
        <v>0.63800000000000001</v>
      </c>
      <c r="J107" s="2">
        <f>ROUND((Demographics!J107-AVERAGE(Demographics!J$2:J$152))/_xlfn.STDEV.P(Demographics!J$2:J$152),4)</f>
        <v>-0.72909999999999997</v>
      </c>
      <c r="K107" s="2">
        <f>ROUND((Demographics!K107-AVERAGE(Demographics!K$2:K$152))/_xlfn.STDEV.P(Demographics!K$2:K$152),4)</f>
        <v>1.3702000000000001</v>
      </c>
      <c r="L107" s="2">
        <f>ROUND((Demographics!L107-AVERAGE(Demographics!L$2:L$152))/_xlfn.STDEV.P(Demographics!L$2:L$152),4)</f>
        <v>-0.37409999999999999</v>
      </c>
      <c r="M107" s="2">
        <f>ROUND((Demographics!M107-AVERAGE(Demographics!M$2:M$152))/_xlfn.STDEV.P(Demographics!M$2:M$152),4)</f>
        <v>1.1418999999999999</v>
      </c>
      <c r="N107" s="2">
        <f>ROUND((Demographics!N107-AVERAGE(Demographics!N$2:N$152))/_xlfn.STDEV.P(Demographics!N$2:N$152),4)</f>
        <v>-0.29399999999999998</v>
      </c>
      <c r="O107" s="2">
        <f>ROUND((Demographics!O107-AVERAGE(Demographics!O$2:O$152))/_xlfn.STDEV.P(Demographics!O$2:O$152),4)</f>
        <v>-0.18179999999999999</v>
      </c>
      <c r="P107" s="2">
        <f>ROUND((Demographics!P107-AVERAGE(Demographics!P$2:P$152))/_xlfn.STDEV.P(Demographics!P$2:P$152),4)</f>
        <v>-0.4667</v>
      </c>
      <c r="Q107" s="2">
        <f>ROUND((Demographics!Q107-AVERAGE(Demographics!Q$2:Q$152))/_xlfn.STDEV.P(Demographics!Q$2:Q$152),4)</f>
        <v>1.0581</v>
      </c>
      <c r="R107" s="2">
        <f>ROUND((Demographics!R107-AVERAGE(Demographics!R$2:R$152))/_xlfn.STDEV.P(Demographics!R$2:R$152),4)</f>
        <v>0.23330000000000001</v>
      </c>
      <c r="S107" s="2">
        <f>ROUND((Demographics!S107-AVERAGE(Demographics!S$2:S$152))/_xlfn.STDEV.P(Demographics!S$2:S$152),4)</f>
        <v>-0.4415</v>
      </c>
      <c r="T107" s="2">
        <f>ROUND((Demographics!T107-AVERAGE(Demographics!T$2:T$152))/_xlfn.STDEV.P(Demographics!T$2:T$152),4)</f>
        <v>-0.192</v>
      </c>
      <c r="U107" s="2">
        <f>ROUND((Demographics!U107-AVERAGE(Demographics!U$2:U$152))/_xlfn.STDEV.P(Demographics!U$2:U$152),4)</f>
        <v>-0.23430000000000001</v>
      </c>
      <c r="V107" s="2">
        <f>ROUND((Demographics!V107-AVERAGE(Demographics!V$2:V$152))/_xlfn.STDEV.P(Demographics!V$2:V$152),4)</f>
        <v>-2.0400000000000001E-2</v>
      </c>
      <c r="W107" s="2">
        <f>ROUND((Demographics!W107-AVERAGE(Demographics!W$2:W$152))/_xlfn.STDEV.P(Demographics!W$2:W$152),4)</f>
        <v>1.5650999999999999</v>
      </c>
      <c r="X107" s="2">
        <f>ROUND((Demographics!X107-AVERAGE(Demographics!X$2:X$152))/_xlfn.STDEV.P(Demographics!X$2:X$152),4)</f>
        <v>0.64329999999999998</v>
      </c>
      <c r="Y107" s="2">
        <f>ROUND((Demographics!Y107-AVERAGE(Demographics!Y$2:Y$152))/_xlfn.STDEV.P(Demographics!Y$2:Y$152),4)</f>
        <v>-0.63849999999999996</v>
      </c>
      <c r="Z107" s="2">
        <f>ROUND((Demographics!Z107-AVERAGE(Demographics!Z$2:Z$152))/_xlfn.STDEV.P(Demographics!Z$2:Z$152),4)</f>
        <v>-0.12540000000000001</v>
      </c>
      <c r="AA107" s="2">
        <f>ROUND((Demographics!AA107-AVERAGE(Demographics!AA$2:AA$152))/_xlfn.STDEV.P(Demographics!AA$2:AA$152),4)</f>
        <v>0.11899999999999999</v>
      </c>
      <c r="AB107" s="2">
        <f>ROUND((Demographics!AB107-AVERAGE(Demographics!AB$2:AB$152))/_xlfn.STDEV.P(Demographics!AB$2:AB$152),4)</f>
        <v>-0.30180000000000001</v>
      </c>
      <c r="AC107" s="2">
        <f>ROUND((Demographics!AC107-AVERAGE(Demographics!AC$2:AC$152))/_xlfn.STDEV.P(Demographics!AC$2:AC$152),4)</f>
        <v>-0.1986</v>
      </c>
      <c r="AD107" s="2">
        <f>ROUND((Demographics!AD107-AVERAGE(Demographics!AD$2:AD$152))/_xlfn.STDEV.P(Demographics!AD$2:AD$152),4)</f>
        <v>0.1351</v>
      </c>
      <c r="AE107" s="2">
        <f>ROUND((Demographics!AE107-AVERAGE(Demographics!AE$2:AE$152))/_xlfn.STDEV.P(Demographics!AE$2:AE$152),4)</f>
        <v>1.1718</v>
      </c>
      <c r="AF107" s="2">
        <f>ROUND((Demographics!AF107-AVERAGE(Demographics!AF$2:AF$152))/_xlfn.STDEV.P(Demographics!AF$2:AF$152),4)</f>
        <v>0.92749999999999999</v>
      </c>
      <c r="AG107" s="2">
        <f>ROUND((Demographics!AG107-AVERAGE(Demographics!AG$2:AG$152))/_xlfn.STDEV.P(Demographics!AG$2:AG$152),4)</f>
        <v>-0.627</v>
      </c>
      <c r="AH107" s="2">
        <f>ROUND((Demographics!AH107-AVERAGE(Demographics!AH$2:AH$152))/_xlfn.STDEV.P(Demographics!AH$2:AH$152),4)</f>
        <v>-0.5605</v>
      </c>
      <c r="AI107" s="2">
        <f>ROUND((Demographics!AI107-AVERAGE(Demographics!AI$2:AI$152))/_xlfn.STDEV.P(Demographics!AI$2:AI$152),4)</f>
        <v>-0.37140000000000001</v>
      </c>
      <c r="AJ107" s="2">
        <f>ROUND((Demographics!AJ107-AVERAGE(Demographics!AJ$2:AJ$152))/_xlfn.STDEV.P(Demographics!AJ$2:AJ$152),4)</f>
        <v>-0.22650000000000001</v>
      </c>
      <c r="AK107" s="2">
        <f>ROUND((Demographics!AK107-AVERAGE(Demographics!AK$2:AK$152))/_xlfn.STDEV.P(Demographics!AK$2:AK$152),4)</f>
        <v>-0.61570000000000003</v>
      </c>
      <c r="AL107" s="2">
        <f>ROUND((Demographics!AL107-AVERAGE(Demographics!AL$2:AL$152))/_xlfn.STDEV.P(Demographics!AL$2:AL$152),4)</f>
        <v>0.75319999999999998</v>
      </c>
      <c r="AM107" s="2">
        <f>ROUND((Demographics!AM107-AVERAGE(Demographics!AM$2:AM$152))/_xlfn.STDEV.P(Demographics!AM$2:AM$152),4)</f>
        <v>2.2623000000000002</v>
      </c>
      <c r="AN107" s="2">
        <f>ROUND((Demographics!AN107-AVERAGE(Demographics!AN$2:AN$152))/_xlfn.STDEV.P(Demographics!AN$2:AN$152),4)</f>
        <v>-0.3533</v>
      </c>
      <c r="AO107" s="2">
        <f>ROUND((Demographics!AO107-AVERAGE(Demographics!AO$2:AO$152))/_xlfn.STDEV.P(Demographics!AO$2:AO$152),4)</f>
        <v>-1.0746</v>
      </c>
      <c r="AP107" s="2">
        <f>ROUND((Demographics!AP107-AVERAGE(Demographics!AP$2:AP$152))/_xlfn.STDEV.P(Demographics!AP$2:AP$152),4)</f>
        <v>-1.5488999999999999</v>
      </c>
      <c r="AQ107" s="2">
        <f>ROUND((Demographics!AQ107-AVERAGE(Demographics!AQ$2:AQ$152))/_xlfn.STDEV.P(Demographics!AQ$2:AQ$152),4)</f>
        <v>-1.3017000000000001</v>
      </c>
      <c r="AR107" s="2">
        <f>ROUND((Demographics!AR107-AVERAGE(Demographics!AR$2:AR$152))/_xlfn.STDEV.P(Demographics!AR$2:AR$152),4)</f>
        <v>0.59379999999999999</v>
      </c>
    </row>
    <row r="108" spans="1:44" x14ac:dyDescent="0.55000000000000004">
      <c r="A108" s="2" t="s">
        <v>107</v>
      </c>
      <c r="B108" s="2">
        <f>ROUND((Demographics!B108-AVERAGE(Demographics!B$2:B$152))/_xlfn.STDEV.P(Demographics!B$2:B$152),4)</f>
        <v>0.75219999999999998</v>
      </c>
      <c r="C108" s="2">
        <f>ROUND((Demographics!C108-AVERAGE(Demographics!C$2:C$152))/_xlfn.STDEV.P(Demographics!C$2:C$152),4)</f>
        <v>0.37259999999999999</v>
      </c>
      <c r="D108" s="2">
        <f>ROUND((Demographics!D108-AVERAGE(Demographics!D$2:D$152))/_xlfn.STDEV.P(Demographics!D$2:D$152),4)</f>
        <v>0.16950000000000001</v>
      </c>
      <c r="E108" s="2">
        <f>ROUND((Demographics!E108-AVERAGE(Demographics!E$2:E$152))/_xlfn.STDEV.P(Demographics!E$2:E$152),4)</f>
        <v>0.1062</v>
      </c>
      <c r="F108" s="2">
        <f>ROUND((Demographics!F108-AVERAGE(Demographics!F$2:F$152))/_xlfn.STDEV.P(Demographics!F$2:F$152),4)</f>
        <v>-0.51249999999999996</v>
      </c>
      <c r="G108" s="2">
        <f>ROUND((Demographics!G108-AVERAGE(Demographics!G$2:G$152))/_xlfn.STDEV.P(Demographics!G$2:G$152),4)</f>
        <v>-0.37069999999999997</v>
      </c>
      <c r="H108" s="2">
        <f>ROUND((Demographics!H108-AVERAGE(Demographics!H$2:H$152))/_xlfn.STDEV.P(Demographics!H$2:H$152),4)</f>
        <v>-0.66990000000000005</v>
      </c>
      <c r="I108" s="2">
        <f>ROUND((Demographics!I108-AVERAGE(Demographics!I$2:I$152))/_xlfn.STDEV.P(Demographics!I$2:I$152),4)</f>
        <v>-1.9441999999999999</v>
      </c>
      <c r="J108" s="2">
        <f>ROUND((Demographics!J108-AVERAGE(Demographics!J$2:J$152))/_xlfn.STDEV.P(Demographics!J$2:J$152),4)</f>
        <v>1.0944</v>
      </c>
      <c r="K108" s="2">
        <f>ROUND((Demographics!K108-AVERAGE(Demographics!K$2:K$152))/_xlfn.STDEV.P(Demographics!K$2:K$152),4)</f>
        <v>1.4084000000000001</v>
      </c>
      <c r="L108" s="2">
        <f>ROUND((Demographics!L108-AVERAGE(Demographics!L$2:L$152))/_xlfn.STDEV.P(Demographics!L$2:L$152),4)</f>
        <v>1.8103</v>
      </c>
      <c r="M108" s="2">
        <f>ROUND((Demographics!M108-AVERAGE(Demographics!M$2:M$152))/_xlfn.STDEV.P(Demographics!M$2:M$152),4)</f>
        <v>-0.52480000000000004</v>
      </c>
      <c r="N108" s="2">
        <f>ROUND((Demographics!N108-AVERAGE(Demographics!N$2:N$152))/_xlfn.STDEV.P(Demographics!N$2:N$152),4)</f>
        <v>-0.6139</v>
      </c>
      <c r="O108" s="2">
        <f>ROUND((Demographics!O108-AVERAGE(Demographics!O$2:O$152))/_xlfn.STDEV.P(Demographics!O$2:O$152),4)</f>
        <v>-0.75270000000000004</v>
      </c>
      <c r="P108" s="2">
        <f>ROUND((Demographics!P108-AVERAGE(Demographics!P$2:P$152))/_xlfn.STDEV.P(Demographics!P$2:P$152),4)</f>
        <v>-0.38300000000000001</v>
      </c>
      <c r="Q108" s="2">
        <f>ROUND((Demographics!Q108-AVERAGE(Demographics!Q$2:Q$152))/_xlfn.STDEV.P(Demographics!Q$2:Q$152),4)</f>
        <v>-0.4521</v>
      </c>
      <c r="R108" s="2">
        <f>ROUND((Demographics!R108-AVERAGE(Demographics!R$2:R$152))/_xlfn.STDEV.P(Demographics!R$2:R$152),4)</f>
        <v>1.4101999999999999</v>
      </c>
      <c r="S108" s="2">
        <f>ROUND((Demographics!S108-AVERAGE(Demographics!S$2:S$152))/_xlfn.STDEV.P(Demographics!S$2:S$152),4)</f>
        <v>-0.72299999999999998</v>
      </c>
      <c r="T108" s="2">
        <f>ROUND((Demographics!T108-AVERAGE(Demographics!T$2:T$152))/_xlfn.STDEV.P(Demographics!T$2:T$152),4)</f>
        <v>0.78810000000000002</v>
      </c>
      <c r="U108" s="2">
        <f>ROUND((Demographics!U108-AVERAGE(Demographics!U$2:U$152))/_xlfn.STDEV.P(Demographics!U$2:U$152),4)</f>
        <v>-0.41720000000000002</v>
      </c>
      <c r="V108" s="2">
        <f>ROUND((Demographics!V108-AVERAGE(Demographics!V$2:V$152))/_xlfn.STDEV.P(Demographics!V$2:V$152),4)</f>
        <v>-1.8514999999999999</v>
      </c>
      <c r="W108" s="2">
        <f>ROUND((Demographics!W108-AVERAGE(Demographics!W$2:W$152))/_xlfn.STDEV.P(Demographics!W$2:W$152),4)</f>
        <v>1.4557</v>
      </c>
      <c r="X108" s="2">
        <f>ROUND((Demographics!X108-AVERAGE(Demographics!X$2:X$152))/_xlfn.STDEV.P(Demographics!X$2:X$152),4)</f>
        <v>1.6513</v>
      </c>
      <c r="Y108" s="2">
        <f>ROUND((Demographics!Y108-AVERAGE(Demographics!Y$2:Y$152))/_xlfn.STDEV.P(Demographics!Y$2:Y$152),4)</f>
        <v>0.38500000000000001</v>
      </c>
      <c r="Z108" s="2">
        <f>ROUND((Demographics!Z108-AVERAGE(Demographics!Z$2:Z$152))/_xlfn.STDEV.P(Demographics!Z$2:Z$152),4)</f>
        <v>1.3263</v>
      </c>
      <c r="AA108" s="2">
        <f>ROUND((Demographics!AA108-AVERAGE(Demographics!AA$2:AA$152))/_xlfn.STDEV.P(Demographics!AA$2:AA$152),4)</f>
        <v>-1.1886000000000001</v>
      </c>
      <c r="AB108" s="2">
        <f>ROUND((Demographics!AB108-AVERAGE(Demographics!AB$2:AB$152))/_xlfn.STDEV.P(Demographics!AB$2:AB$152),4)</f>
        <v>-0.76149999999999995</v>
      </c>
      <c r="AC108" s="2">
        <f>ROUND((Demographics!AC108-AVERAGE(Demographics!AC$2:AC$152))/_xlfn.STDEV.P(Demographics!AC$2:AC$152),4)</f>
        <v>5.2600000000000001E-2</v>
      </c>
      <c r="AD108" s="2">
        <f>ROUND((Demographics!AD108-AVERAGE(Demographics!AD$2:AD$152))/_xlfn.STDEV.P(Demographics!AD$2:AD$152),4)</f>
        <v>-0.84519999999999995</v>
      </c>
      <c r="AE108" s="2">
        <f>ROUND((Demographics!AE108-AVERAGE(Demographics!AE$2:AE$152))/_xlfn.STDEV.P(Demographics!AE$2:AE$152),4)</f>
        <v>0.5675</v>
      </c>
      <c r="AF108" s="2">
        <f>ROUND((Demographics!AF108-AVERAGE(Demographics!AF$2:AF$152))/_xlfn.STDEV.P(Demographics!AF$2:AF$152),4)</f>
        <v>3.0552999999999999</v>
      </c>
      <c r="AG108" s="2">
        <f>ROUND((Demographics!AG108-AVERAGE(Demographics!AG$2:AG$152))/_xlfn.STDEV.P(Demographics!AG$2:AG$152),4)</f>
        <v>-0.873</v>
      </c>
      <c r="AH108" s="2">
        <f>ROUND((Demographics!AH108-AVERAGE(Demographics!AH$2:AH$152))/_xlfn.STDEV.P(Demographics!AH$2:AH$152),4)</f>
        <v>1.355</v>
      </c>
      <c r="AI108" s="2">
        <f>ROUND((Demographics!AI108-AVERAGE(Demographics!AI$2:AI$152))/_xlfn.STDEV.P(Demographics!AI$2:AI$152),4)</f>
        <v>2.1589999999999998</v>
      </c>
      <c r="AJ108" s="2">
        <f>ROUND((Demographics!AJ108-AVERAGE(Demographics!AJ$2:AJ$152))/_xlfn.STDEV.P(Demographics!AJ$2:AJ$152),4)</f>
        <v>-0.2404</v>
      </c>
      <c r="AK108" s="2">
        <f>ROUND((Demographics!AK108-AVERAGE(Demographics!AK$2:AK$152))/_xlfn.STDEV.P(Demographics!AK$2:AK$152),4)</f>
        <v>-0.51829999999999998</v>
      </c>
      <c r="AL108" s="2">
        <f>ROUND((Demographics!AL108-AVERAGE(Demographics!AL$2:AL$152))/_xlfn.STDEV.P(Demographics!AL$2:AL$152),4)</f>
        <v>-2.5423</v>
      </c>
      <c r="AM108" s="2">
        <f>ROUND((Demographics!AM108-AVERAGE(Demographics!AM$2:AM$152))/_xlfn.STDEV.P(Demographics!AM$2:AM$152),4)</f>
        <v>-0.1123</v>
      </c>
      <c r="AN108" s="2">
        <f>ROUND((Demographics!AN108-AVERAGE(Demographics!AN$2:AN$152))/_xlfn.STDEV.P(Demographics!AN$2:AN$152),4)</f>
        <v>-5.8700000000000002E-2</v>
      </c>
      <c r="AO108" s="2">
        <f>ROUND((Demographics!AO108-AVERAGE(Demographics!AO$2:AO$152))/_xlfn.STDEV.P(Demographics!AO$2:AO$152),4)</f>
        <v>0.2697</v>
      </c>
      <c r="AP108" s="2">
        <f>ROUND((Demographics!AP108-AVERAGE(Demographics!AP$2:AP$152))/_xlfn.STDEV.P(Demographics!AP$2:AP$152),4)</f>
        <v>0.16980000000000001</v>
      </c>
      <c r="AQ108" s="2">
        <f>ROUND((Demographics!AQ108-AVERAGE(Demographics!AQ$2:AQ$152))/_xlfn.STDEV.P(Demographics!AQ$2:AQ$152),4)</f>
        <v>0.82809999999999995</v>
      </c>
      <c r="AR108" s="2">
        <f>ROUND((Demographics!AR108-AVERAGE(Demographics!AR$2:AR$152))/_xlfn.STDEV.P(Demographics!AR$2:AR$152),4)</f>
        <v>-0.29139999999999999</v>
      </c>
    </row>
    <row r="109" spans="1:44" x14ac:dyDescent="0.55000000000000004">
      <c r="A109" s="2" t="s">
        <v>108</v>
      </c>
      <c r="B109" s="2">
        <f>ROUND((Demographics!B109-AVERAGE(Demographics!B$2:B$152))/_xlfn.STDEV.P(Demographics!B$2:B$152),4)</f>
        <v>-0.2218</v>
      </c>
      <c r="C109" s="2">
        <f>ROUND((Demographics!C109-AVERAGE(Demographics!C$2:C$152))/_xlfn.STDEV.P(Demographics!C$2:C$152),4)</f>
        <v>-0.36130000000000001</v>
      </c>
      <c r="D109" s="2">
        <f>ROUND((Demographics!D109-AVERAGE(Demographics!D$2:D$152))/_xlfn.STDEV.P(Demographics!D$2:D$152),4)</f>
        <v>-0.38640000000000002</v>
      </c>
      <c r="E109" s="2">
        <f>ROUND((Demographics!E109-AVERAGE(Demographics!E$2:E$152))/_xlfn.STDEV.P(Demographics!E$2:E$152),4)</f>
        <v>0.21870000000000001</v>
      </c>
      <c r="F109" s="2">
        <f>ROUND((Demographics!F109-AVERAGE(Demographics!F$2:F$152))/_xlfn.STDEV.P(Demographics!F$2:F$152),4)</f>
        <v>0.1062</v>
      </c>
      <c r="G109" s="2">
        <f>ROUND((Demographics!G109-AVERAGE(Demographics!G$2:G$152))/_xlfn.STDEV.P(Demographics!G$2:G$152),4)</f>
        <v>0.1794</v>
      </c>
      <c r="H109" s="2">
        <f>ROUND((Demographics!H109-AVERAGE(Demographics!H$2:H$152))/_xlfn.STDEV.P(Demographics!H$2:H$152),4)</f>
        <v>0.47389999999999999</v>
      </c>
      <c r="I109" s="2">
        <f>ROUND((Demographics!I109-AVERAGE(Demographics!I$2:I$152))/_xlfn.STDEV.P(Demographics!I$2:I$152),4)</f>
        <v>0.58750000000000002</v>
      </c>
      <c r="J109" s="2">
        <f>ROUND((Demographics!J109-AVERAGE(Demographics!J$2:J$152))/_xlfn.STDEV.P(Demographics!J$2:J$152),4)</f>
        <v>0.82269999999999999</v>
      </c>
      <c r="K109" s="2">
        <f>ROUND((Demographics!K109-AVERAGE(Demographics!K$2:K$152))/_xlfn.STDEV.P(Demographics!K$2:K$152),4)</f>
        <v>-0.48299999999999998</v>
      </c>
      <c r="L109" s="2">
        <f>ROUND((Demographics!L109-AVERAGE(Demographics!L$2:L$152))/_xlfn.STDEV.P(Demographics!L$2:L$152),4)</f>
        <v>-0.2482</v>
      </c>
      <c r="M109" s="2">
        <f>ROUND((Demographics!M109-AVERAGE(Demographics!M$2:M$152))/_xlfn.STDEV.P(Demographics!M$2:M$152),4)</f>
        <v>0.82120000000000004</v>
      </c>
      <c r="N109" s="2">
        <f>ROUND((Demographics!N109-AVERAGE(Demographics!N$2:N$152))/_xlfn.STDEV.P(Demographics!N$2:N$152),4)</f>
        <v>-0.2253</v>
      </c>
      <c r="O109" s="2">
        <f>ROUND((Demographics!O109-AVERAGE(Demographics!O$2:O$152))/_xlfn.STDEV.P(Demographics!O$2:O$152),4)</f>
        <v>-0.377</v>
      </c>
      <c r="P109" s="2">
        <f>ROUND((Demographics!P109-AVERAGE(Demographics!P$2:P$152))/_xlfn.STDEV.P(Demographics!P$2:P$152),4)</f>
        <v>-0.26840000000000003</v>
      </c>
      <c r="Q109" s="2">
        <f>ROUND((Demographics!Q109-AVERAGE(Demographics!Q$2:Q$152))/_xlfn.STDEV.P(Demographics!Q$2:Q$152),4)</f>
        <v>0.4783</v>
      </c>
      <c r="R109" s="2">
        <f>ROUND((Demographics!R109-AVERAGE(Demographics!R$2:R$152))/_xlfn.STDEV.P(Demographics!R$2:R$152),4)</f>
        <v>-0.16250000000000001</v>
      </c>
      <c r="S109" s="2">
        <f>ROUND((Demographics!S109-AVERAGE(Demographics!S$2:S$152))/_xlfn.STDEV.P(Demographics!S$2:S$152),4)</f>
        <v>-0.68010000000000004</v>
      </c>
      <c r="T109" s="2">
        <f>ROUND((Demographics!T109-AVERAGE(Demographics!T$2:T$152))/_xlfn.STDEV.P(Demographics!T$2:T$152),4)</f>
        <v>-0.36680000000000001</v>
      </c>
      <c r="U109" s="2">
        <f>ROUND((Demographics!U109-AVERAGE(Demographics!U$2:U$152))/_xlfn.STDEV.P(Demographics!U$2:U$152),4)</f>
        <v>-5.8000000000000003E-2</v>
      </c>
      <c r="V109" s="2">
        <f>ROUND((Demographics!V109-AVERAGE(Demographics!V$2:V$152))/_xlfn.STDEV.P(Demographics!V$2:V$152),4)</f>
        <v>0.88160000000000005</v>
      </c>
      <c r="W109" s="2">
        <f>ROUND((Demographics!W109-AVERAGE(Demographics!W$2:W$152))/_xlfn.STDEV.P(Demographics!W$2:W$152),4)</f>
        <v>0.1817</v>
      </c>
      <c r="X109" s="2">
        <f>ROUND((Demographics!X109-AVERAGE(Demographics!X$2:X$152))/_xlfn.STDEV.P(Demographics!X$2:X$152),4)</f>
        <v>-4.19E-2</v>
      </c>
      <c r="Y109" s="2">
        <f>ROUND((Demographics!Y109-AVERAGE(Demographics!Y$2:Y$152))/_xlfn.STDEV.P(Demographics!Y$2:Y$152),4)</f>
        <v>-0.36320000000000002</v>
      </c>
      <c r="Z109" s="2">
        <f>ROUND((Demographics!Z109-AVERAGE(Demographics!Z$2:Z$152))/_xlfn.STDEV.P(Demographics!Z$2:Z$152),4)</f>
        <v>-0.76700000000000002</v>
      </c>
      <c r="AA109" s="2">
        <f>ROUND((Demographics!AA109-AVERAGE(Demographics!AA$2:AA$152))/_xlfn.STDEV.P(Demographics!AA$2:AA$152),4)</f>
        <v>-0.17710000000000001</v>
      </c>
      <c r="AB109" s="2">
        <f>ROUND((Demographics!AB109-AVERAGE(Demographics!AB$2:AB$152))/_xlfn.STDEV.P(Demographics!AB$2:AB$152),4)</f>
        <v>-0.1003</v>
      </c>
      <c r="AC109" s="2">
        <f>ROUND((Demographics!AC109-AVERAGE(Demographics!AC$2:AC$152))/_xlfn.STDEV.P(Demographics!AC$2:AC$152),4)</f>
        <v>2.6274999999999999</v>
      </c>
      <c r="AD109" s="2">
        <f>ROUND((Demographics!AD109-AVERAGE(Demographics!AD$2:AD$152))/_xlfn.STDEV.P(Demographics!AD$2:AD$152),4)</f>
        <v>0.94779999999999998</v>
      </c>
      <c r="AE109" s="2">
        <f>ROUND((Demographics!AE109-AVERAGE(Demographics!AE$2:AE$152))/_xlfn.STDEV.P(Demographics!AE$2:AE$152),4)</f>
        <v>0.29449999999999998</v>
      </c>
      <c r="AF109" s="2">
        <f>ROUND((Demographics!AF109-AVERAGE(Demographics!AF$2:AF$152))/_xlfn.STDEV.P(Demographics!AF$2:AF$152),4)</f>
        <v>-0.1038</v>
      </c>
      <c r="AG109" s="2">
        <f>ROUND((Demographics!AG109-AVERAGE(Demographics!AG$2:AG$152))/_xlfn.STDEV.P(Demographics!AG$2:AG$152),4)</f>
        <v>0.46760000000000002</v>
      </c>
      <c r="AH109" s="2">
        <f>ROUND((Demographics!AH109-AVERAGE(Demographics!AH$2:AH$152))/_xlfn.STDEV.P(Demographics!AH$2:AH$152),4)</f>
        <v>-0.30149999999999999</v>
      </c>
      <c r="AI109" s="2">
        <f>ROUND((Demographics!AI109-AVERAGE(Demographics!AI$2:AI$152))/_xlfn.STDEV.P(Demographics!AI$2:AI$152),4)</f>
        <v>-0.50560000000000005</v>
      </c>
      <c r="AJ109" s="2">
        <f>ROUND((Demographics!AJ109-AVERAGE(Demographics!AJ$2:AJ$152))/_xlfn.STDEV.P(Demographics!AJ$2:AJ$152),4)</f>
        <v>-0.14330000000000001</v>
      </c>
      <c r="AK109" s="2">
        <f>ROUND((Demographics!AK109-AVERAGE(Demographics!AK$2:AK$152))/_xlfn.STDEV.P(Demographics!AK$2:AK$152),4)</f>
        <v>-0.57750000000000001</v>
      </c>
      <c r="AL109" s="2">
        <f>ROUND((Demographics!AL109-AVERAGE(Demographics!AL$2:AL$152))/_xlfn.STDEV.P(Demographics!AL$2:AL$152),4)</f>
        <v>0.26379999999999998</v>
      </c>
      <c r="AM109" s="2">
        <f>ROUND((Demographics!AM109-AVERAGE(Demographics!AM$2:AM$152))/_xlfn.STDEV.P(Demographics!AM$2:AM$152),4)</f>
        <v>-3.8300000000000001E-2</v>
      </c>
      <c r="AN109" s="2">
        <f>ROUND((Demographics!AN109-AVERAGE(Demographics!AN$2:AN$152))/_xlfn.STDEV.P(Demographics!AN$2:AN$152),4)</f>
        <v>-0.2707</v>
      </c>
      <c r="AO109" s="2">
        <f>ROUND((Demographics!AO109-AVERAGE(Demographics!AO$2:AO$152))/_xlfn.STDEV.P(Demographics!AO$2:AO$152),4)</f>
        <v>-0.66459999999999997</v>
      </c>
      <c r="AP109" s="2">
        <f>ROUND((Demographics!AP109-AVERAGE(Demographics!AP$2:AP$152))/_xlfn.STDEV.P(Demographics!AP$2:AP$152),4)</f>
        <v>0.23069999999999999</v>
      </c>
      <c r="AQ109" s="2">
        <f>ROUND((Demographics!AQ109-AVERAGE(Demographics!AQ$2:AQ$152))/_xlfn.STDEV.P(Demographics!AQ$2:AQ$152),4)</f>
        <v>-0.44309999999999999</v>
      </c>
      <c r="AR109" s="2">
        <f>ROUND((Demographics!AR109-AVERAGE(Demographics!AR$2:AR$152))/_xlfn.STDEV.P(Demographics!AR$2:AR$152),4)</f>
        <v>-0.25919999999999999</v>
      </c>
    </row>
    <row r="110" spans="1:44" x14ac:dyDescent="0.55000000000000004">
      <c r="A110" s="2" t="s">
        <v>109</v>
      </c>
      <c r="B110" s="2">
        <f>ROUND((Demographics!B110-AVERAGE(Demographics!B$2:B$152))/_xlfn.STDEV.P(Demographics!B$2:B$152),4)</f>
        <v>-3.2065999999999999</v>
      </c>
      <c r="C110" s="2">
        <f>ROUND((Demographics!C110-AVERAGE(Demographics!C$2:C$152))/_xlfn.STDEV.P(Demographics!C$2:C$152),4)</f>
        <v>6.1531000000000002</v>
      </c>
      <c r="D110" s="2">
        <f>ROUND((Demographics!D110-AVERAGE(Demographics!D$2:D$152))/_xlfn.STDEV.P(Demographics!D$2:D$152),4)</f>
        <v>4.1825000000000001</v>
      </c>
      <c r="E110" s="2">
        <f>ROUND((Demographics!E110-AVERAGE(Demographics!E$2:E$152))/_xlfn.STDEV.P(Demographics!E$2:E$152),4)</f>
        <v>-0.14360000000000001</v>
      </c>
      <c r="F110" s="2">
        <f>ROUND((Demographics!F110-AVERAGE(Demographics!F$2:F$152))/_xlfn.STDEV.P(Demographics!F$2:F$152),4)</f>
        <v>-4.875</v>
      </c>
      <c r="G110" s="2">
        <f>ROUND((Demographics!G110-AVERAGE(Demographics!G$2:G$152))/_xlfn.STDEV.P(Demographics!G$2:G$152),4)</f>
        <v>-2.7326000000000001</v>
      </c>
      <c r="H110" s="2">
        <f>ROUND((Demographics!H110-AVERAGE(Demographics!H$2:H$152))/_xlfn.STDEV.P(Demographics!H$2:H$152),4)</f>
        <v>-1.8852</v>
      </c>
      <c r="I110" s="2">
        <f>ROUND((Demographics!I110-AVERAGE(Demographics!I$2:I$152))/_xlfn.STDEV.P(Demographics!I$2:I$152),4)</f>
        <v>-1.2339</v>
      </c>
      <c r="J110" s="2">
        <f>ROUND((Demographics!J110-AVERAGE(Demographics!J$2:J$152))/_xlfn.STDEV.P(Demographics!J$2:J$152),4)</f>
        <v>-1.5228999999999999</v>
      </c>
      <c r="K110" s="2">
        <f>ROUND((Demographics!K110-AVERAGE(Demographics!K$2:K$152))/_xlfn.STDEV.P(Demographics!K$2:K$152),4)</f>
        <v>-2.9274</v>
      </c>
      <c r="L110" s="2">
        <f>ROUND((Demographics!L110-AVERAGE(Demographics!L$2:L$152))/_xlfn.STDEV.P(Demographics!L$2:L$152),4)</f>
        <v>-1.8909</v>
      </c>
      <c r="M110" s="2">
        <f>ROUND((Demographics!M110-AVERAGE(Demographics!M$2:M$152))/_xlfn.STDEV.P(Demographics!M$2:M$152),4)</f>
        <v>-2.6911</v>
      </c>
      <c r="N110" s="2">
        <f>ROUND((Demographics!N110-AVERAGE(Demographics!N$2:N$152))/_xlfn.STDEV.P(Demographics!N$2:N$152),4)</f>
        <v>2.2587000000000002</v>
      </c>
      <c r="O110" s="2">
        <f>ROUND((Demographics!O110-AVERAGE(Demographics!O$2:O$152))/_xlfn.STDEV.P(Demographics!O$2:O$152),4)</f>
        <v>2.1282999999999999</v>
      </c>
      <c r="P110" s="2">
        <f>ROUND((Demographics!P110-AVERAGE(Demographics!P$2:P$152))/_xlfn.STDEV.P(Demographics!P$2:P$152),4)</f>
        <v>-0.5837</v>
      </c>
      <c r="Q110" s="2">
        <f>ROUND((Demographics!Q110-AVERAGE(Demographics!Q$2:Q$152))/_xlfn.STDEV.P(Demographics!Q$2:Q$152),4)</f>
        <v>0.85329999999999995</v>
      </c>
      <c r="R110" s="2">
        <f>ROUND((Demographics!R110-AVERAGE(Demographics!R$2:R$152))/_xlfn.STDEV.P(Demographics!R$2:R$152),4)</f>
        <v>-1.7177</v>
      </c>
      <c r="S110" s="2">
        <f>ROUND((Demographics!S110-AVERAGE(Demographics!S$2:S$152))/_xlfn.STDEV.P(Demographics!S$2:S$152),4)</f>
        <v>-0.73609999999999998</v>
      </c>
      <c r="T110" s="2">
        <f>ROUND((Demographics!T110-AVERAGE(Demographics!T$2:T$152))/_xlfn.STDEV.P(Demographics!T$2:T$152),4)</f>
        <v>1.0732999999999999</v>
      </c>
      <c r="U110" s="2">
        <f>ROUND((Demographics!U110-AVERAGE(Demographics!U$2:U$152))/_xlfn.STDEV.P(Demographics!U$2:U$152),4)</f>
        <v>2.5209999999999999</v>
      </c>
      <c r="V110" s="2">
        <f>ROUND((Demographics!V110-AVERAGE(Demographics!V$2:V$152))/_xlfn.STDEV.P(Demographics!V$2:V$152),4)</f>
        <v>0.20680000000000001</v>
      </c>
      <c r="W110" s="2">
        <f>ROUND((Demographics!W110-AVERAGE(Demographics!W$2:W$152))/_xlfn.STDEV.P(Demographics!W$2:W$152),4)</f>
        <v>-2.2749999999999999</v>
      </c>
      <c r="X110" s="2">
        <f>ROUND((Demographics!X110-AVERAGE(Demographics!X$2:X$152))/_xlfn.STDEV.P(Demographics!X$2:X$152),4)</f>
        <v>-1.4690000000000001</v>
      </c>
      <c r="Y110" s="2">
        <f>ROUND((Demographics!Y110-AVERAGE(Demographics!Y$2:Y$152))/_xlfn.STDEV.P(Demographics!Y$2:Y$152),4)</f>
        <v>-1.2549999999999999</v>
      </c>
      <c r="Z110" s="2">
        <f>ROUND((Demographics!Z110-AVERAGE(Demographics!Z$2:Z$152))/_xlfn.STDEV.P(Demographics!Z$2:Z$152),4)</f>
        <v>-1.5284</v>
      </c>
      <c r="AA110" s="2">
        <f>ROUND((Demographics!AA110-AVERAGE(Demographics!AA$2:AA$152))/_xlfn.STDEV.P(Demographics!AA$2:AA$152),4)</f>
        <v>0.3619</v>
      </c>
      <c r="AB110" s="2">
        <f>ROUND((Demographics!AB110-AVERAGE(Demographics!AB$2:AB$152))/_xlfn.STDEV.P(Demographics!AB$2:AB$152),4)</f>
        <v>2.2902</v>
      </c>
      <c r="AC110" s="2">
        <f>ROUND((Demographics!AC110-AVERAGE(Demographics!AC$2:AC$152))/_xlfn.STDEV.P(Demographics!AC$2:AC$152),4)</f>
        <v>-1.2572000000000001</v>
      </c>
      <c r="AD110" s="2">
        <f>ROUND((Demographics!AD110-AVERAGE(Demographics!AD$2:AD$152))/_xlfn.STDEV.P(Demographics!AD$2:AD$152),4)</f>
        <v>0.27060000000000001</v>
      </c>
      <c r="AE110" s="2">
        <f>ROUND((Demographics!AE110-AVERAGE(Demographics!AE$2:AE$152))/_xlfn.STDEV.P(Demographics!AE$2:AE$152),4)</f>
        <v>-2.1002000000000001</v>
      </c>
      <c r="AF110" s="2">
        <f>ROUND((Demographics!AF110-AVERAGE(Demographics!AF$2:AF$152))/_xlfn.STDEV.P(Demographics!AF$2:AF$152),4)</f>
        <v>-1.9755</v>
      </c>
      <c r="AG110" s="2">
        <f>ROUND((Demographics!AG110-AVERAGE(Demographics!AG$2:AG$152))/_xlfn.STDEV.P(Demographics!AG$2:AG$152),4)</f>
        <v>-2.5177999999999998</v>
      </c>
      <c r="AH110" s="2">
        <f>ROUND((Demographics!AH110-AVERAGE(Demographics!AH$2:AH$152))/_xlfn.STDEV.P(Demographics!AH$2:AH$152),4)</f>
        <v>1.5029999999999999</v>
      </c>
      <c r="AI110" s="2">
        <f>ROUND((Demographics!AI110-AVERAGE(Demographics!AI$2:AI$152))/_xlfn.STDEV.P(Demographics!AI$2:AI$152),4)</f>
        <v>0.246</v>
      </c>
      <c r="AJ110" s="2">
        <f>ROUND((Demographics!AJ110-AVERAGE(Demographics!AJ$2:AJ$152))/_xlfn.STDEV.P(Demographics!AJ$2:AJ$152),4)</f>
        <v>9.2999999999999992E-3</v>
      </c>
      <c r="AK110" s="2">
        <f>ROUND((Demographics!AK110-AVERAGE(Demographics!AK$2:AK$152))/_xlfn.STDEV.P(Demographics!AK$2:AK$152),4)</f>
        <v>1.5669</v>
      </c>
      <c r="AL110" s="2">
        <f>ROUND((Demographics!AL110-AVERAGE(Demographics!AL$2:AL$152))/_xlfn.STDEV.P(Demographics!AL$2:AL$152),4)</f>
        <v>2.4788999999999999</v>
      </c>
      <c r="AM110" s="2">
        <f>ROUND((Demographics!AM110-AVERAGE(Demographics!AM$2:AM$152))/_xlfn.STDEV.P(Demographics!AM$2:AM$152),4)</f>
        <v>-2.4775999999999998</v>
      </c>
      <c r="AN110" s="2">
        <f>ROUND((Demographics!AN110-AVERAGE(Demographics!AN$2:AN$152))/_xlfn.STDEV.P(Demographics!AN$2:AN$152),4)</f>
        <v>-2.3186</v>
      </c>
      <c r="AO110" s="2">
        <f>ROUND((Demographics!AO110-AVERAGE(Demographics!AO$2:AO$152))/_xlfn.STDEV.P(Demographics!AO$2:AO$152),4)</f>
        <v>1.6325000000000001</v>
      </c>
      <c r="AP110" s="2">
        <f>ROUND((Demographics!AP110-AVERAGE(Demographics!AP$2:AP$152))/_xlfn.STDEV.P(Demographics!AP$2:AP$152),4)</f>
        <v>3.7254999999999998</v>
      </c>
      <c r="AQ110" s="2">
        <f>ROUND((Demographics!AQ110-AVERAGE(Demographics!AQ$2:AQ$152))/_xlfn.STDEV.P(Demographics!AQ$2:AQ$152),4)</f>
        <v>2.1440000000000001</v>
      </c>
      <c r="AR110" s="2">
        <f>ROUND((Demographics!AR110-AVERAGE(Demographics!AR$2:AR$152))/_xlfn.STDEV.P(Demographics!AR$2:AR$152),4)</f>
        <v>-3.73E-2</v>
      </c>
    </row>
    <row r="111" spans="1:44" x14ac:dyDescent="0.55000000000000004">
      <c r="A111" s="2" t="s">
        <v>110</v>
      </c>
      <c r="B111" s="2">
        <f>ROUND((Demographics!B111-AVERAGE(Demographics!B$2:B$152))/_xlfn.STDEV.P(Demographics!B$2:B$152),4)</f>
        <v>-0.50460000000000005</v>
      </c>
      <c r="C111" s="2">
        <f>ROUND((Demographics!C111-AVERAGE(Demographics!C$2:C$152))/_xlfn.STDEV.P(Demographics!C$2:C$152),4)</f>
        <v>-4.8399999999999999E-2</v>
      </c>
      <c r="D111" s="2">
        <f>ROUND((Demographics!D111-AVERAGE(Demographics!D$2:D$152))/_xlfn.STDEV.P(Demographics!D$2:D$152),4)</f>
        <v>-0.50780000000000003</v>
      </c>
      <c r="E111" s="2">
        <f>ROUND((Demographics!E111-AVERAGE(Demographics!E$2:E$152))/_xlfn.STDEV.P(Demographics!E$2:E$152),4)</f>
        <v>-0.38100000000000001</v>
      </c>
      <c r="F111" s="2">
        <f>ROUND((Demographics!F111-AVERAGE(Demographics!F$2:F$152))/_xlfn.STDEV.P(Demographics!F$2:F$152),4)</f>
        <v>0.94510000000000005</v>
      </c>
      <c r="G111" s="2">
        <f>ROUND((Demographics!G111-AVERAGE(Demographics!G$2:G$152))/_xlfn.STDEV.P(Demographics!G$2:G$152),4)</f>
        <v>1.2200000000000001E-2</v>
      </c>
      <c r="H111" s="2">
        <f>ROUND((Demographics!H111-AVERAGE(Demographics!H$2:H$152))/_xlfn.STDEV.P(Demographics!H$2:H$152),4)</f>
        <v>0.85519999999999996</v>
      </c>
      <c r="I111" s="2">
        <f>ROUND((Demographics!I111-AVERAGE(Demographics!I$2:I$152))/_xlfn.STDEV.P(Demographics!I$2:I$152),4)</f>
        <v>-1.1896</v>
      </c>
      <c r="J111" s="2">
        <f>ROUND((Demographics!J111-AVERAGE(Demographics!J$2:J$152))/_xlfn.STDEV.P(Demographics!J$2:J$152),4)</f>
        <v>-1.0329999999999999</v>
      </c>
      <c r="K111" s="2">
        <f>ROUND((Demographics!K111-AVERAGE(Demographics!K$2:K$152))/_xlfn.STDEV.P(Demographics!K$2:K$152),4)</f>
        <v>0.92749999999999999</v>
      </c>
      <c r="L111" s="2">
        <f>ROUND((Demographics!L111-AVERAGE(Demographics!L$2:L$152))/_xlfn.STDEV.P(Demographics!L$2:L$152),4)</f>
        <v>-0.44740000000000002</v>
      </c>
      <c r="M111" s="2">
        <f>ROUND((Demographics!M111-AVERAGE(Demographics!M$2:M$152))/_xlfn.STDEV.P(Demographics!M$2:M$152),4)</f>
        <v>-1.1362000000000001</v>
      </c>
      <c r="N111" s="2">
        <f>ROUND((Demographics!N111-AVERAGE(Demographics!N$2:N$152))/_xlfn.STDEV.P(Demographics!N$2:N$152),4)</f>
        <v>1.1243000000000001</v>
      </c>
      <c r="O111" s="2">
        <f>ROUND((Demographics!O111-AVERAGE(Demographics!O$2:O$152))/_xlfn.STDEV.P(Demographics!O$2:O$152),4)</f>
        <v>0.98650000000000004</v>
      </c>
      <c r="P111" s="2">
        <f>ROUND((Demographics!P111-AVERAGE(Demographics!P$2:P$152))/_xlfn.STDEV.P(Demographics!P$2:P$152),4)</f>
        <v>-0.63629999999999998</v>
      </c>
      <c r="Q111" s="2">
        <f>ROUND((Demographics!Q111-AVERAGE(Demographics!Q$2:Q$152))/_xlfn.STDEV.P(Demographics!Q$2:Q$152),4)</f>
        <v>0.74790000000000001</v>
      </c>
      <c r="R111" s="2">
        <f>ROUND((Demographics!R111-AVERAGE(Demographics!R$2:R$152))/_xlfn.STDEV.P(Demographics!R$2:R$152),4)</f>
        <v>0.40689999999999998</v>
      </c>
      <c r="S111" s="2">
        <f>ROUND((Demographics!S111-AVERAGE(Demographics!S$2:S$152))/_xlfn.STDEV.P(Demographics!S$2:S$152),4)</f>
        <v>-0.74539999999999995</v>
      </c>
      <c r="T111" s="2">
        <f>ROUND((Demographics!T111-AVERAGE(Demographics!T$2:T$152))/_xlfn.STDEV.P(Demographics!T$2:T$152),4)</f>
        <v>0.95830000000000004</v>
      </c>
      <c r="U111" s="2">
        <f>ROUND((Demographics!U111-AVERAGE(Demographics!U$2:U$152))/_xlfn.STDEV.P(Demographics!U$2:U$152),4)</f>
        <v>1.0132000000000001</v>
      </c>
      <c r="V111" s="2">
        <f>ROUND((Demographics!V111-AVERAGE(Demographics!V$2:V$152))/_xlfn.STDEV.P(Demographics!V$2:V$152),4)</f>
        <v>0.25430000000000003</v>
      </c>
      <c r="W111" s="2">
        <f>ROUND((Demographics!W111-AVERAGE(Demographics!W$2:W$152))/_xlfn.STDEV.P(Demographics!W$2:W$152),4)</f>
        <v>-0.5504</v>
      </c>
      <c r="X111" s="2">
        <f>ROUND((Demographics!X111-AVERAGE(Demographics!X$2:X$152))/_xlfn.STDEV.P(Demographics!X$2:X$152),4)</f>
        <v>0.48470000000000002</v>
      </c>
      <c r="Y111" s="2">
        <f>ROUND((Demographics!Y111-AVERAGE(Demographics!Y$2:Y$152))/_xlfn.STDEV.P(Demographics!Y$2:Y$152),4)</f>
        <v>-1.2281</v>
      </c>
      <c r="Z111" s="2">
        <f>ROUND((Demographics!Z111-AVERAGE(Demographics!Z$2:Z$152))/_xlfn.STDEV.P(Demographics!Z$2:Z$152),4)</f>
        <v>-1.2563</v>
      </c>
      <c r="AA111" s="2">
        <f>ROUND((Demographics!AA111-AVERAGE(Demographics!AA$2:AA$152))/_xlfn.STDEV.P(Demographics!AA$2:AA$152),4)</f>
        <v>1.0407</v>
      </c>
      <c r="AB111" s="2">
        <f>ROUND((Demographics!AB111-AVERAGE(Demographics!AB$2:AB$152))/_xlfn.STDEV.P(Demographics!AB$2:AB$152),4)</f>
        <v>1.0307999999999999</v>
      </c>
      <c r="AC111" s="2">
        <f>ROUND((Demographics!AC111-AVERAGE(Demographics!AC$2:AC$152))/_xlfn.STDEV.P(Demographics!AC$2:AC$152),4)</f>
        <v>1.1113</v>
      </c>
      <c r="AD111" s="2">
        <f>ROUND((Demographics!AD111-AVERAGE(Demographics!AD$2:AD$152))/_xlfn.STDEV.P(Demographics!AD$2:AD$152),4)</f>
        <v>-1.2837000000000001</v>
      </c>
      <c r="AE111" s="2">
        <f>ROUND((Demographics!AE111-AVERAGE(Demographics!AE$2:AE$152))/_xlfn.STDEV.P(Demographics!AE$2:AE$152),4)</f>
        <v>-0.9889</v>
      </c>
      <c r="AF111" s="2">
        <f>ROUND((Demographics!AF111-AVERAGE(Demographics!AF$2:AF$152))/_xlfn.STDEV.P(Demographics!AF$2:AF$152),4)</f>
        <v>-0.28129999999999999</v>
      </c>
      <c r="AG111" s="2">
        <f>ROUND((Demographics!AG111-AVERAGE(Demographics!AG$2:AG$152))/_xlfn.STDEV.P(Demographics!AG$2:AG$152),4)</f>
        <v>-0.20200000000000001</v>
      </c>
      <c r="AH111" s="2">
        <f>ROUND((Demographics!AH111-AVERAGE(Demographics!AH$2:AH$152))/_xlfn.STDEV.P(Demographics!AH$2:AH$152),4)</f>
        <v>0.78369999999999995</v>
      </c>
      <c r="AI111" s="2">
        <f>ROUND((Demographics!AI111-AVERAGE(Demographics!AI$2:AI$152))/_xlfn.STDEV.P(Demographics!AI$2:AI$152),4)</f>
        <v>-0.1152</v>
      </c>
      <c r="AJ111" s="2">
        <f>ROUND((Demographics!AJ111-AVERAGE(Demographics!AJ$2:AJ$152))/_xlfn.STDEV.P(Demographics!AJ$2:AJ$152),4)</f>
        <v>-0.1086</v>
      </c>
      <c r="AK111" s="2">
        <f>ROUND((Demographics!AK111-AVERAGE(Demographics!AK$2:AK$152))/_xlfn.STDEV.P(Demographics!AK$2:AK$152),4)</f>
        <v>-0.6401</v>
      </c>
      <c r="AL111" s="2">
        <f>ROUND((Demographics!AL111-AVERAGE(Demographics!AL$2:AL$152))/_xlfn.STDEV.P(Demographics!AL$2:AL$152),4)</f>
        <v>0.4627</v>
      </c>
      <c r="AM111" s="2">
        <f>ROUND((Demographics!AM111-AVERAGE(Demographics!AM$2:AM$152))/_xlfn.STDEV.P(Demographics!AM$2:AM$152),4)</f>
        <v>-0.3291</v>
      </c>
      <c r="AN111" s="2">
        <f>ROUND((Demographics!AN111-AVERAGE(Demographics!AN$2:AN$152))/_xlfn.STDEV.P(Demographics!AN$2:AN$152),4)</f>
        <v>1.8737999999999999</v>
      </c>
      <c r="AO111" s="2">
        <f>ROUND((Demographics!AO111-AVERAGE(Demographics!AO$2:AO$152))/_xlfn.STDEV.P(Demographics!AO$2:AO$152),4)</f>
        <v>-1.0671999999999999</v>
      </c>
      <c r="AP111" s="2">
        <f>ROUND((Demographics!AP111-AVERAGE(Demographics!AP$2:AP$152))/_xlfn.STDEV.P(Demographics!AP$2:AP$152),4)</f>
        <v>-1.0805</v>
      </c>
      <c r="AQ111" s="2">
        <f>ROUND((Demographics!AQ111-AVERAGE(Demographics!AQ$2:AQ$152))/_xlfn.STDEV.P(Demographics!AQ$2:AQ$152),4)</f>
        <v>-0.40960000000000002</v>
      </c>
      <c r="AR111" s="2">
        <f>ROUND((Demographics!AR111-AVERAGE(Demographics!AR$2:AR$152))/_xlfn.STDEV.P(Demographics!AR$2:AR$152),4)</f>
        <v>0.37559999999999999</v>
      </c>
    </row>
    <row r="112" spans="1:44" x14ac:dyDescent="0.55000000000000004">
      <c r="A112" s="2" t="s">
        <v>111</v>
      </c>
      <c r="B112" s="2">
        <f>ROUND((Demographics!B112-AVERAGE(Demographics!B$2:B$152))/_xlfn.STDEV.P(Demographics!B$2:B$152),4)</f>
        <v>1.2235</v>
      </c>
      <c r="C112" s="2">
        <f>ROUND((Demographics!C112-AVERAGE(Demographics!C$2:C$152))/_xlfn.STDEV.P(Demographics!C$2:C$152),4)</f>
        <v>-0.44669999999999999</v>
      </c>
      <c r="D112" s="2">
        <f>ROUND((Demographics!D112-AVERAGE(Demographics!D$2:D$152))/_xlfn.STDEV.P(Demographics!D$2:D$152),4)</f>
        <v>-0.78939999999999999</v>
      </c>
      <c r="E112" s="2">
        <f>ROUND((Demographics!E112-AVERAGE(Demographics!E$2:E$152))/_xlfn.STDEV.P(Demographics!E$2:E$152),4)</f>
        <v>1.4554</v>
      </c>
      <c r="F112" s="2">
        <f>ROUND((Demographics!F112-AVERAGE(Demographics!F$2:F$152))/_xlfn.STDEV.P(Demographics!F$2:F$152),4)</f>
        <v>0.77729999999999999</v>
      </c>
      <c r="G112" s="2">
        <f>ROUND((Demographics!G112-AVERAGE(Demographics!G$2:G$152))/_xlfn.STDEV.P(Demographics!G$2:G$152),4)</f>
        <v>-0.38679999999999998</v>
      </c>
      <c r="H112" s="2">
        <f>ROUND((Demographics!H112-AVERAGE(Demographics!H$2:H$152))/_xlfn.STDEV.P(Demographics!H$2:H$152),4)</f>
        <v>-0.52690000000000003</v>
      </c>
      <c r="I112" s="2">
        <f>ROUND((Demographics!I112-AVERAGE(Demographics!I$2:I$152))/_xlfn.STDEV.P(Demographics!I$2:I$152),4)</f>
        <v>-0.73660000000000003</v>
      </c>
      <c r="J112" s="2">
        <f>ROUND((Demographics!J112-AVERAGE(Demographics!J$2:J$152))/_xlfn.STDEV.P(Demographics!J$2:J$152),4)</f>
        <v>-1.9698</v>
      </c>
      <c r="K112" s="2">
        <f>ROUND((Demographics!K112-AVERAGE(Demographics!K$2:K$152))/_xlfn.STDEV.P(Demographics!K$2:K$152),4)</f>
        <v>2.4177</v>
      </c>
      <c r="L112" s="2">
        <f>ROUND((Demographics!L112-AVERAGE(Demographics!L$2:L$152))/_xlfn.STDEV.P(Demographics!L$2:L$152),4)</f>
        <v>-1.0257000000000001</v>
      </c>
      <c r="M112" s="2">
        <f>ROUND((Demographics!M112-AVERAGE(Demographics!M$2:M$152))/_xlfn.STDEV.P(Demographics!M$2:M$152),4)</f>
        <v>-0.2414</v>
      </c>
      <c r="N112" s="2">
        <f>ROUND((Demographics!N112-AVERAGE(Demographics!N$2:N$152))/_xlfn.STDEV.P(Demographics!N$2:N$152),4)</f>
        <v>1.1422000000000001</v>
      </c>
      <c r="O112" s="2">
        <f>ROUND((Demographics!O112-AVERAGE(Demographics!O$2:O$152))/_xlfn.STDEV.P(Demographics!O$2:O$152),4)</f>
        <v>1.0274000000000001</v>
      </c>
      <c r="P112" s="2">
        <f>ROUND((Demographics!P112-AVERAGE(Demographics!P$2:P$152))/_xlfn.STDEV.P(Demographics!P$2:P$152),4)</f>
        <v>-0.55740000000000001</v>
      </c>
      <c r="Q112" s="2">
        <f>ROUND((Demographics!Q112-AVERAGE(Demographics!Q$2:Q$152))/_xlfn.STDEV.P(Demographics!Q$2:Q$152),4)</f>
        <v>1.802</v>
      </c>
      <c r="R112" s="2">
        <f>ROUND((Demographics!R112-AVERAGE(Demographics!R$2:R$152))/_xlfn.STDEV.P(Demographics!R$2:R$152),4)</f>
        <v>0.22639999999999999</v>
      </c>
      <c r="S112" s="2">
        <f>ROUND((Demographics!S112-AVERAGE(Demographics!S$2:S$152))/_xlfn.STDEV.P(Demographics!S$2:S$152),4)</f>
        <v>-0.69510000000000005</v>
      </c>
      <c r="T112" s="2">
        <f>ROUND((Demographics!T112-AVERAGE(Demographics!T$2:T$152))/_xlfn.STDEV.P(Demographics!T$2:T$152),4)</f>
        <v>1.6669</v>
      </c>
      <c r="U112" s="2">
        <f>ROUND((Demographics!U112-AVERAGE(Demographics!U$2:U$152))/_xlfn.STDEV.P(Demographics!U$2:U$152),4)</f>
        <v>0.98089999999999999</v>
      </c>
      <c r="V112" s="2">
        <f>ROUND((Demographics!V112-AVERAGE(Demographics!V$2:V$152))/_xlfn.STDEV.P(Demographics!V$2:V$152),4)</f>
        <v>2.7099999999999999E-2</v>
      </c>
      <c r="W112" s="2">
        <f>ROUND((Demographics!W112-AVERAGE(Demographics!W$2:W$152))/_xlfn.STDEV.P(Demographics!W$2:W$152),4)</f>
        <v>-7.6200000000000004E-2</v>
      </c>
      <c r="X112" s="2">
        <f>ROUND((Demographics!X112-AVERAGE(Demographics!X$2:X$152))/_xlfn.STDEV.P(Demographics!X$2:X$152),4)</f>
        <v>1.7192000000000001</v>
      </c>
      <c r="Y112" s="2">
        <f>ROUND((Demographics!Y112-AVERAGE(Demographics!Y$2:Y$152))/_xlfn.STDEV.P(Demographics!Y$2:Y$152),4)</f>
        <v>-1.6022000000000001</v>
      </c>
      <c r="Z112" s="2">
        <f>ROUND((Demographics!Z112-AVERAGE(Demographics!Z$2:Z$152))/_xlfn.STDEV.P(Demographics!Z$2:Z$152),4)</f>
        <v>-1.0780000000000001</v>
      </c>
      <c r="AA112" s="2">
        <f>ROUND((Demographics!AA112-AVERAGE(Demographics!AA$2:AA$152))/_xlfn.STDEV.P(Demographics!AA$2:AA$152),4)</f>
        <v>1.3401000000000001</v>
      </c>
      <c r="AB112" s="2">
        <f>ROUND((Demographics!AB112-AVERAGE(Demographics!AB$2:AB$152))/_xlfn.STDEV.P(Demographics!AB$2:AB$152),4)</f>
        <v>1.0860000000000001</v>
      </c>
      <c r="AC112" s="2">
        <f>ROUND((Demographics!AC112-AVERAGE(Demographics!AC$2:AC$152))/_xlfn.STDEV.P(Demographics!AC$2:AC$152),4)</f>
        <v>-9.9900000000000003E-2</v>
      </c>
      <c r="AD112" s="2">
        <f>ROUND((Demographics!AD112-AVERAGE(Demographics!AD$2:AD$152))/_xlfn.STDEV.P(Demographics!AD$2:AD$152),4)</f>
        <v>-2.0964</v>
      </c>
      <c r="AE112" s="2">
        <f>ROUND((Demographics!AE112-AVERAGE(Demographics!AE$2:AE$152))/_xlfn.STDEV.P(Demographics!AE$2:AE$152),4)</f>
        <v>-1.0993999999999999</v>
      </c>
      <c r="AF112" s="2">
        <f>ROUND((Demographics!AF112-AVERAGE(Demographics!AF$2:AF$152))/_xlfn.STDEV.P(Demographics!AF$2:AF$152),4)</f>
        <v>1.4308000000000001</v>
      </c>
      <c r="AG112" s="2">
        <f>ROUND((Demographics!AG112-AVERAGE(Demographics!AG$2:AG$152))/_xlfn.STDEV.P(Demographics!AG$2:AG$152),4)</f>
        <v>0.26569999999999999</v>
      </c>
      <c r="AH112" s="2">
        <f>ROUND((Demographics!AH112-AVERAGE(Demographics!AH$2:AH$152))/_xlfn.STDEV.P(Demographics!AH$2:AH$152),4)</f>
        <v>0.27400000000000002</v>
      </c>
      <c r="AI112" s="2">
        <f>ROUND((Demographics!AI112-AVERAGE(Demographics!AI$2:AI$152))/_xlfn.STDEV.P(Demographics!AI$2:AI$152),4)</f>
        <v>9.2200000000000004E-2</v>
      </c>
      <c r="AJ112" s="2">
        <f>ROUND((Demographics!AJ112-AVERAGE(Demographics!AJ$2:AJ$152))/_xlfn.STDEV.P(Demographics!AJ$2:AJ$152),4)</f>
        <v>-0.18490000000000001</v>
      </c>
      <c r="AK112" s="2">
        <f>ROUND((Demographics!AK112-AVERAGE(Demographics!AK$2:AK$152))/_xlfn.STDEV.P(Demographics!AK$2:AK$152),4)</f>
        <v>-0.1145</v>
      </c>
      <c r="AL112" s="2">
        <f>ROUND((Demographics!AL112-AVERAGE(Demographics!AL$2:AL$152))/_xlfn.STDEV.P(Demographics!AL$2:AL$152),4)</f>
        <v>-1.2430000000000001</v>
      </c>
      <c r="AM112" s="2">
        <f>ROUND((Demographics!AM112-AVERAGE(Demographics!AM$2:AM$152))/_xlfn.STDEV.P(Demographics!AM$2:AM$152),4)</f>
        <v>1.4735</v>
      </c>
      <c r="AN112" s="2">
        <f>ROUND((Demographics!AN112-AVERAGE(Demographics!AN$2:AN$152))/_xlfn.STDEV.P(Demographics!AN$2:AN$152),4)</f>
        <v>0.29349999999999998</v>
      </c>
      <c r="AO112" s="2">
        <f>ROUND((Demographics!AO112-AVERAGE(Demographics!AO$2:AO$152))/_xlfn.STDEV.P(Demographics!AO$2:AO$152),4)</f>
        <v>-1.0967</v>
      </c>
      <c r="AP112" s="2">
        <f>ROUND((Demographics!AP112-AVERAGE(Demographics!AP$2:AP$152))/_xlfn.STDEV.P(Demographics!AP$2:AP$152),4)</f>
        <v>-1.3767</v>
      </c>
      <c r="AQ112" s="2">
        <f>ROUND((Demographics!AQ112-AVERAGE(Demographics!AQ$2:AQ$152))/_xlfn.STDEV.P(Demographics!AQ$2:AQ$152),4)</f>
        <v>-1.3017000000000001</v>
      </c>
      <c r="AR112" s="2">
        <f>ROUND((Demographics!AR112-AVERAGE(Demographics!AR$2:AR$152))/_xlfn.STDEV.P(Demographics!AR$2:AR$152),4)</f>
        <v>2.2456999999999998</v>
      </c>
    </row>
    <row r="113" spans="1:44" x14ac:dyDescent="0.55000000000000004">
      <c r="A113" s="2" t="s">
        <v>112</v>
      </c>
      <c r="B113" s="2">
        <f>ROUND((Demographics!B113-AVERAGE(Demographics!B$2:B$152))/_xlfn.STDEV.P(Demographics!B$2:B$152),4)</f>
        <v>-0.44169999999999998</v>
      </c>
      <c r="C113" s="2">
        <f>ROUND((Demographics!C113-AVERAGE(Demographics!C$2:C$152))/_xlfn.STDEV.P(Demographics!C$2:C$152),4)</f>
        <v>-1.1124000000000001</v>
      </c>
      <c r="D113" s="2">
        <f>ROUND((Demographics!D113-AVERAGE(Demographics!D$2:D$152))/_xlfn.STDEV.P(Demographics!D$2:D$152),4)</f>
        <v>-1.0346</v>
      </c>
      <c r="E113" s="2">
        <f>ROUND((Demographics!E113-AVERAGE(Demographics!E$2:E$152))/_xlfn.STDEV.P(Demographics!E$2:E$152),4)</f>
        <v>-1.6926000000000001</v>
      </c>
      <c r="F113" s="2">
        <f>ROUND((Demographics!F113-AVERAGE(Demographics!F$2:F$152))/_xlfn.STDEV.P(Demographics!F$2:F$152),4)</f>
        <v>-5.11E-2</v>
      </c>
      <c r="G113" s="2">
        <f>ROUND((Demographics!G113-AVERAGE(Demographics!G$2:G$152))/_xlfn.STDEV.P(Demographics!G$2:G$152),4)</f>
        <v>1.6246</v>
      </c>
      <c r="H113" s="2">
        <f>ROUND((Demographics!H113-AVERAGE(Demographics!H$2:H$152))/_xlfn.STDEV.P(Demographics!H$2:H$152),4)</f>
        <v>1.7606999999999999</v>
      </c>
      <c r="I113" s="2">
        <f>ROUND((Demographics!I113-AVERAGE(Demographics!I$2:I$152))/_xlfn.STDEV.P(Demographics!I$2:I$152),4)</f>
        <v>0.94969999999999999</v>
      </c>
      <c r="J113" s="2">
        <f>ROUND((Demographics!J113-AVERAGE(Demographics!J$2:J$152))/_xlfn.STDEV.P(Demographics!J$2:J$152),4)</f>
        <v>0.16120000000000001</v>
      </c>
      <c r="K113" s="2">
        <f>ROUND((Demographics!K113-AVERAGE(Demographics!K$2:K$152))/_xlfn.STDEV.P(Demographics!K$2:K$152),4)</f>
        <v>-1.0757000000000001</v>
      </c>
      <c r="L113" s="2">
        <f>ROUND((Demographics!L113-AVERAGE(Demographics!L$2:L$152))/_xlfn.STDEV.P(Demographics!L$2:L$152),4)</f>
        <v>0.4289</v>
      </c>
      <c r="M113" s="2">
        <f>ROUND((Demographics!M113-AVERAGE(Demographics!M$2:M$152))/_xlfn.STDEV.P(Demographics!M$2:M$152),4)</f>
        <v>0.86599999999999999</v>
      </c>
      <c r="N113" s="2">
        <f>ROUND((Demographics!N113-AVERAGE(Demographics!N$2:N$152))/_xlfn.STDEV.P(Demographics!N$2:N$152),4)</f>
        <v>-0.9113</v>
      </c>
      <c r="O113" s="2">
        <f>ROUND((Demographics!O113-AVERAGE(Demographics!O$2:O$152))/_xlfn.STDEV.P(Demographics!O$2:O$152),4)</f>
        <v>-0.71419999999999995</v>
      </c>
      <c r="P113" s="2">
        <f>ROUND((Demographics!P113-AVERAGE(Demographics!P$2:P$152))/_xlfn.STDEV.P(Demographics!P$2:P$152),4)</f>
        <v>-0.42370000000000002</v>
      </c>
      <c r="Q113" s="2">
        <f>ROUND((Demographics!Q113-AVERAGE(Demographics!Q$2:Q$152))/_xlfn.STDEV.P(Demographics!Q$2:Q$152),4)</f>
        <v>-0.93459999999999999</v>
      </c>
      <c r="R113" s="2">
        <f>ROUND((Demographics!R113-AVERAGE(Demographics!R$2:R$152))/_xlfn.STDEV.P(Demographics!R$2:R$152),4)</f>
        <v>-0.40200000000000002</v>
      </c>
      <c r="S113" s="2">
        <f>ROUND((Demographics!S113-AVERAGE(Demographics!S$2:S$152))/_xlfn.STDEV.P(Demographics!S$2:S$152),4)</f>
        <v>1.2045999999999999</v>
      </c>
      <c r="T113" s="2">
        <f>ROUND((Demographics!T113-AVERAGE(Demographics!T$2:T$152))/_xlfn.STDEV.P(Demographics!T$2:T$152),4)</f>
        <v>-0.88219999999999998</v>
      </c>
      <c r="U113" s="2">
        <f>ROUND((Demographics!U113-AVERAGE(Demographics!U$2:U$152))/_xlfn.STDEV.P(Demographics!U$2:U$152),4)</f>
        <v>-0.73770000000000002</v>
      </c>
      <c r="V113" s="2">
        <f>ROUND((Demographics!V113-AVERAGE(Demographics!V$2:V$152))/_xlfn.STDEV.P(Demographics!V$2:V$152),4)</f>
        <v>-0.1492</v>
      </c>
      <c r="W113" s="2">
        <f>ROUND((Demographics!W113-AVERAGE(Demographics!W$2:W$152))/_xlfn.STDEV.P(Demographics!W$2:W$152),4)</f>
        <v>0.72360000000000002</v>
      </c>
      <c r="X113" s="2">
        <f>ROUND((Demographics!X113-AVERAGE(Demographics!X$2:X$152))/_xlfn.STDEV.P(Demographics!X$2:X$152),4)</f>
        <v>-1.3954</v>
      </c>
      <c r="Y113" s="2">
        <f>ROUND((Demographics!Y113-AVERAGE(Demographics!Y$2:Y$152))/_xlfn.STDEV.P(Demographics!Y$2:Y$152),4)</f>
        <v>0.90869999999999995</v>
      </c>
      <c r="Z113" s="2">
        <f>ROUND((Demographics!Z113-AVERAGE(Demographics!Z$2:Z$152))/_xlfn.STDEV.P(Demographics!Z$2:Z$152),4)</f>
        <v>6.2600000000000003E-2</v>
      </c>
      <c r="AA113" s="2">
        <f>ROUND((Demographics!AA113-AVERAGE(Demographics!AA$2:AA$152))/_xlfn.STDEV.P(Demographics!AA$2:AA$152),4)</f>
        <v>0.67130000000000001</v>
      </c>
      <c r="AB113" s="2">
        <f>ROUND((Demographics!AB113-AVERAGE(Demographics!AB$2:AB$152))/_xlfn.STDEV.P(Demographics!AB$2:AB$152),4)</f>
        <v>-0.82050000000000001</v>
      </c>
      <c r="AC113" s="2">
        <f>ROUND((Demographics!AC113-AVERAGE(Demographics!AC$2:AC$152))/_xlfn.STDEV.P(Demographics!AC$2:AC$152),4)</f>
        <v>0.2949</v>
      </c>
      <c r="AD113" s="2">
        <f>ROUND((Demographics!AD113-AVERAGE(Demographics!AD$2:AD$152))/_xlfn.STDEV.P(Demographics!AD$2:AD$152),4)</f>
        <v>0.27060000000000001</v>
      </c>
      <c r="AE113" s="2">
        <f>ROUND((Demographics!AE113-AVERAGE(Demographics!AE$2:AE$152))/_xlfn.STDEV.P(Demographics!AE$2:AE$152),4)</f>
        <v>0.98660000000000003</v>
      </c>
      <c r="AF113" s="2">
        <f>ROUND((Demographics!AF113-AVERAGE(Demographics!AF$2:AF$152))/_xlfn.STDEV.P(Demographics!AF$2:AF$152),4)</f>
        <v>-0.70369999999999999</v>
      </c>
      <c r="AG113" s="2">
        <f>ROUND((Demographics!AG113-AVERAGE(Demographics!AG$2:AG$152))/_xlfn.STDEV.P(Demographics!AG$2:AG$152),4)</f>
        <v>0.27289999999999998</v>
      </c>
      <c r="AH113" s="2">
        <f>ROUND((Demographics!AH113-AVERAGE(Demographics!AH$2:AH$152))/_xlfn.STDEV.P(Demographics!AH$2:AH$152),4)</f>
        <v>-0.65090000000000003</v>
      </c>
      <c r="AI113" s="2">
        <f>ROUND((Demographics!AI113-AVERAGE(Demographics!AI$2:AI$152))/_xlfn.STDEV.P(Demographics!AI$2:AI$152),4)</f>
        <v>-0.55930000000000002</v>
      </c>
      <c r="AJ113" s="2">
        <f>ROUND((Demographics!AJ113-AVERAGE(Demographics!AJ$2:AJ$152))/_xlfn.STDEV.P(Demographics!AJ$2:AJ$152),4)</f>
        <v>-0.2334</v>
      </c>
      <c r="AK113" s="2">
        <f>ROUND((Demographics!AK113-AVERAGE(Demographics!AK$2:AK$152))/_xlfn.STDEV.P(Demographics!AK$2:AK$152),4)</f>
        <v>-0.51129999999999998</v>
      </c>
      <c r="AL113" s="2">
        <f>ROUND((Demographics!AL113-AVERAGE(Demographics!AL$2:AL$152))/_xlfn.STDEV.P(Demographics!AL$2:AL$152),4)</f>
        <v>0.98640000000000005</v>
      </c>
      <c r="AM113" s="2">
        <f>ROUND((Demographics!AM113-AVERAGE(Demographics!AM$2:AM$152))/_xlfn.STDEV.P(Demographics!AM$2:AM$152),4)</f>
        <v>-0.24959999999999999</v>
      </c>
      <c r="AN113" s="2">
        <f>ROUND((Demographics!AN113-AVERAGE(Demographics!AN$2:AN$152))/_xlfn.STDEV.P(Demographics!AN$2:AN$152),4)</f>
        <v>1.4623999999999999</v>
      </c>
      <c r="AO113" s="2">
        <f>ROUND((Demographics!AO113-AVERAGE(Demographics!AO$2:AO$152))/_xlfn.STDEV.P(Demographics!AO$2:AO$152),4)</f>
        <v>-0.45040000000000002</v>
      </c>
      <c r="AP113" s="2">
        <f>ROUND((Demographics!AP113-AVERAGE(Demographics!AP$2:AP$152))/_xlfn.STDEV.P(Demographics!AP$2:AP$152),4)</f>
        <v>-0.87380000000000002</v>
      </c>
      <c r="AQ113" s="2">
        <f>ROUND((Demographics!AQ113-AVERAGE(Demographics!AQ$2:AQ$152))/_xlfn.STDEV.P(Demographics!AQ$2:AQ$152),4)</f>
        <v>-0.24790000000000001</v>
      </c>
      <c r="AR113" s="2">
        <f>ROUND((Demographics!AR113-AVERAGE(Demographics!AR$2:AR$152))/_xlfn.STDEV.P(Demographics!AR$2:AR$152),4)</f>
        <v>-1.3475999999999999</v>
      </c>
    </row>
    <row r="114" spans="1:44" x14ac:dyDescent="0.55000000000000004">
      <c r="A114" s="2" t="s">
        <v>113</v>
      </c>
      <c r="B114" s="2">
        <f>ROUND((Demographics!B114-AVERAGE(Demographics!B$2:B$152))/_xlfn.STDEV.P(Demographics!B$2:B$152),4)</f>
        <v>-1.5414000000000001</v>
      </c>
      <c r="C114" s="2">
        <f>ROUND((Demographics!C114-AVERAGE(Demographics!C$2:C$152))/_xlfn.STDEV.P(Demographics!C$2:C$152),4)</f>
        <v>0.79930000000000001</v>
      </c>
      <c r="D114" s="2">
        <f>ROUND((Demographics!D114-AVERAGE(Demographics!D$2:D$152))/_xlfn.STDEV.P(Demographics!D$2:D$152),4)</f>
        <v>0.40989999999999999</v>
      </c>
      <c r="E114" s="2">
        <f>ROUND((Demographics!E114-AVERAGE(Demographics!E$2:E$152))/_xlfn.STDEV.P(Demographics!E$2:E$152),4)</f>
        <v>-0.20610000000000001</v>
      </c>
      <c r="F114" s="2">
        <f>ROUND((Demographics!F114-AVERAGE(Demographics!F$2:F$152))/_xlfn.STDEV.P(Demographics!F$2:F$152),4)</f>
        <v>-0.1245</v>
      </c>
      <c r="G114" s="2">
        <f>ROUND((Demographics!G114-AVERAGE(Demographics!G$2:G$152))/_xlfn.STDEV.P(Demographics!G$2:G$152),4)</f>
        <v>1.2200000000000001E-2</v>
      </c>
      <c r="H114" s="2">
        <f>ROUND((Demographics!H114-AVERAGE(Demographics!H$2:H$152))/_xlfn.STDEV.P(Demographics!H$2:H$152),4)</f>
        <v>0.56920000000000004</v>
      </c>
      <c r="I114" s="2">
        <f>ROUND((Demographics!I114-AVERAGE(Demographics!I$2:I$152))/_xlfn.STDEV.P(Demographics!I$2:I$152),4)</f>
        <v>0.13270000000000001</v>
      </c>
      <c r="J114" s="2">
        <f>ROUND((Demographics!J114-AVERAGE(Demographics!J$2:J$152))/_xlfn.STDEV.P(Demographics!J$2:J$152),4)</f>
        <v>0.76900000000000002</v>
      </c>
      <c r="K114" s="2">
        <f>ROUND((Demographics!K114-AVERAGE(Demographics!K$2:K$152))/_xlfn.STDEV.P(Demographics!K$2:K$152),4)</f>
        <v>-1.4845999999999999</v>
      </c>
      <c r="L114" s="2">
        <f>ROUND((Demographics!L114-AVERAGE(Demographics!L$2:L$152))/_xlfn.STDEV.P(Demographics!L$2:L$152),4)</f>
        <v>-0.253</v>
      </c>
      <c r="M114" s="2">
        <f>ROUND((Demographics!M114-AVERAGE(Demographics!M$2:M$152))/_xlfn.STDEV.P(Demographics!M$2:M$152),4)</f>
        <v>0.30669999999999997</v>
      </c>
      <c r="N114" s="2">
        <f>ROUND((Demographics!N114-AVERAGE(Demographics!N$2:N$152))/_xlfn.STDEV.P(Demographics!N$2:N$152),4)</f>
        <v>-0.14760000000000001</v>
      </c>
      <c r="O114" s="2">
        <f>ROUND((Demographics!O114-AVERAGE(Demographics!O$2:O$152))/_xlfn.STDEV.P(Demographics!O$2:O$152),4)</f>
        <v>-0.3962</v>
      </c>
      <c r="P114" s="2">
        <f>ROUND((Demographics!P114-AVERAGE(Demographics!P$2:P$152))/_xlfn.STDEV.P(Demographics!P$2:P$152),4)</f>
        <v>-0.32090000000000002</v>
      </c>
      <c r="Q114" s="2">
        <f>ROUND((Demographics!Q114-AVERAGE(Demographics!Q$2:Q$152))/_xlfn.STDEV.P(Demographics!Q$2:Q$152),4)</f>
        <v>4.0500000000000001E-2</v>
      </c>
      <c r="R114" s="2">
        <f>ROUND((Demographics!R114-AVERAGE(Demographics!R$2:R$152))/_xlfn.STDEV.P(Demographics!R$2:R$152),4)</f>
        <v>-0.23880000000000001</v>
      </c>
      <c r="S114" s="2">
        <f>ROUND((Demographics!S114-AVERAGE(Demographics!S$2:S$152))/_xlfn.STDEV.P(Demographics!S$2:S$152),4)</f>
        <v>-0.72860000000000003</v>
      </c>
      <c r="T114" s="2">
        <f>ROUND((Demographics!T114-AVERAGE(Demographics!T$2:T$152))/_xlfn.STDEV.P(Demographics!T$2:T$152),4)</f>
        <v>-0.29780000000000001</v>
      </c>
      <c r="U114" s="2">
        <f>ROUND((Demographics!U114-AVERAGE(Demographics!U$2:U$152))/_xlfn.STDEV.P(Demographics!U$2:U$152),4)</f>
        <v>-0.1246</v>
      </c>
      <c r="V114" s="2">
        <f>ROUND((Demographics!V114-AVERAGE(Demographics!V$2:V$152))/_xlfn.STDEV.P(Demographics!V$2:V$152),4)</f>
        <v>1.6899999999999998E-2</v>
      </c>
      <c r="W114" s="2">
        <f>ROUND((Demographics!W114-AVERAGE(Demographics!W$2:W$152))/_xlfn.STDEV.P(Demographics!W$2:W$152),4)</f>
        <v>-0.31069999999999998</v>
      </c>
      <c r="X114" s="2">
        <f>ROUND((Demographics!X114-AVERAGE(Demographics!X$2:X$152))/_xlfn.STDEV.P(Demographics!X$2:X$152),4)</f>
        <v>-0.41</v>
      </c>
      <c r="Y114" s="2">
        <f>ROUND((Demographics!Y114-AVERAGE(Demographics!Y$2:Y$152))/_xlfn.STDEV.P(Demographics!Y$2:Y$152),4)</f>
        <v>0.1187</v>
      </c>
      <c r="Z114" s="2">
        <f>ROUND((Demographics!Z114-AVERAGE(Demographics!Z$2:Z$152))/_xlfn.STDEV.P(Demographics!Z$2:Z$152),4)</f>
        <v>-0.60170000000000001</v>
      </c>
      <c r="AA114" s="2">
        <f>ROUND((Demographics!AA114-AVERAGE(Demographics!AA$2:AA$152))/_xlfn.STDEV.P(Demographics!AA$2:AA$152),4)</f>
        <v>-6.7299999999999999E-2</v>
      </c>
      <c r="AB114" s="2">
        <f>ROUND((Demographics!AB114-AVERAGE(Demographics!AB$2:AB$152))/_xlfn.STDEV.P(Demographics!AB$2:AB$152),4)</f>
        <v>-0.3211</v>
      </c>
      <c r="AC114" s="2">
        <f>ROUND((Demographics!AC114-AVERAGE(Demographics!AC$2:AC$152))/_xlfn.STDEV.P(Demographics!AC$2:AC$152),4)</f>
        <v>2.7530999999999999</v>
      </c>
      <c r="AD114" s="2">
        <f>ROUND((Demographics!AD114-AVERAGE(Demographics!AD$2:AD$152))/_xlfn.STDEV.P(Demographics!AD$2:AD$152),4)</f>
        <v>1.0058</v>
      </c>
      <c r="AE114" s="2">
        <f>ROUND((Demographics!AE114-AVERAGE(Demographics!AE$2:AE$152))/_xlfn.STDEV.P(Demographics!AE$2:AE$152),4)</f>
        <v>2.0999999999999999E-3</v>
      </c>
      <c r="AF114" s="2">
        <f>ROUND((Demographics!AF114-AVERAGE(Demographics!AF$2:AF$152))/_xlfn.STDEV.P(Demographics!AF$2:AF$152),4)</f>
        <v>-0.28349999999999997</v>
      </c>
      <c r="AG114" s="2">
        <f>ROUND((Demographics!AG114-AVERAGE(Demographics!AG$2:AG$152))/_xlfn.STDEV.P(Demographics!AG$2:AG$152),4)</f>
        <v>-4.4200000000000003E-2</v>
      </c>
      <c r="AH114" s="2">
        <f>ROUND((Demographics!AH114-AVERAGE(Demographics!AH$2:AH$152))/_xlfn.STDEV.P(Demographics!AH$2:AH$152),4)</f>
        <v>-9.6000000000000002E-2</v>
      </c>
      <c r="AI114" s="2">
        <f>ROUND((Demographics!AI114-AVERAGE(Demographics!AI$2:AI$152))/_xlfn.STDEV.P(Demographics!AI$2:AI$152),4)</f>
        <v>-0.3836</v>
      </c>
      <c r="AJ114" s="2">
        <f>ROUND((Demographics!AJ114-AVERAGE(Demographics!AJ$2:AJ$152))/_xlfn.STDEV.P(Demographics!AJ$2:AJ$152),4)</f>
        <v>-3.2300000000000002E-2</v>
      </c>
      <c r="AK114" s="2">
        <f>ROUND((Demographics!AK114-AVERAGE(Demographics!AK$2:AK$152))/_xlfn.STDEV.P(Demographics!AK$2:AK$152),4)</f>
        <v>0.57479999999999998</v>
      </c>
      <c r="AL114" s="2">
        <f>ROUND((Demographics!AL114-AVERAGE(Demographics!AL$2:AL$152))/_xlfn.STDEV.P(Demographics!AL$2:AL$152),4)</f>
        <v>0.25380000000000003</v>
      </c>
      <c r="AM114" s="2">
        <f>ROUND((Demographics!AM114-AVERAGE(Demographics!AM$2:AM$152))/_xlfn.STDEV.P(Demographics!AM$2:AM$152),4)</f>
        <v>-0.80559999999999998</v>
      </c>
      <c r="AN114" s="2">
        <f>ROUND((Demographics!AN114-AVERAGE(Demographics!AN$2:AN$152))/_xlfn.STDEV.P(Demographics!AN$2:AN$152),4)</f>
        <v>-0.72419999999999995</v>
      </c>
      <c r="AO114" s="2">
        <f>ROUND((Demographics!AO114-AVERAGE(Demographics!AO$2:AO$152))/_xlfn.STDEV.P(Demographics!AO$2:AO$152),4)</f>
        <v>-0.4209</v>
      </c>
      <c r="AP114" s="2">
        <f>ROUND((Demographics!AP114-AVERAGE(Demographics!AP$2:AP$152))/_xlfn.STDEV.P(Demographics!AP$2:AP$152),4)</f>
        <v>1.1215999999999999</v>
      </c>
      <c r="AQ114" s="2">
        <f>ROUND((Demographics!AQ114-AVERAGE(Demographics!AQ$2:AQ$152))/_xlfn.STDEV.P(Demographics!AQ$2:AQ$152),4)</f>
        <v>0.2873</v>
      </c>
      <c r="AR114" s="2">
        <f>ROUND((Demographics!AR114-AVERAGE(Demographics!AR$2:AR$152))/_xlfn.STDEV.P(Demographics!AR$2:AR$152),4)</f>
        <v>-0.56000000000000005</v>
      </c>
    </row>
    <row r="115" spans="1:44" x14ac:dyDescent="0.55000000000000004">
      <c r="A115" s="2" t="s">
        <v>114</v>
      </c>
      <c r="B115" s="2">
        <f>ROUND((Demographics!B115-AVERAGE(Demographics!B$2:B$152))/_xlfn.STDEV.P(Demographics!B$2:B$152),4)</f>
        <v>0.46939999999999998</v>
      </c>
      <c r="C115" s="2">
        <f>ROUND((Demographics!C115-AVERAGE(Demographics!C$2:C$152))/_xlfn.STDEV.P(Demographics!C$2:C$152),4)</f>
        <v>-0.12809999999999999</v>
      </c>
      <c r="D115" s="2">
        <f>ROUND((Demographics!D115-AVERAGE(Demographics!D$2:D$152))/_xlfn.STDEV.P(Demographics!D$2:D$152),4)</f>
        <v>-0.79669999999999996</v>
      </c>
      <c r="E115" s="2">
        <f>ROUND((Demographics!E115-AVERAGE(Demographics!E$2:E$152))/_xlfn.STDEV.P(Demographics!E$2:E$152),4)</f>
        <v>3.7499999999999999E-2</v>
      </c>
      <c r="F115" s="2">
        <f>ROUND((Demographics!F115-AVERAGE(Demographics!F$2:F$152))/_xlfn.STDEV.P(Demographics!F$2:F$152),4)</f>
        <v>2.1930999999999998</v>
      </c>
      <c r="G115" s="2">
        <f>ROUND((Demographics!G115-AVERAGE(Demographics!G$2:G$152))/_xlfn.STDEV.P(Demographics!G$2:G$152),4)</f>
        <v>1.0152000000000001</v>
      </c>
      <c r="H115" s="2">
        <f>ROUND((Demographics!H115-AVERAGE(Demographics!H$2:H$152))/_xlfn.STDEV.P(Demographics!H$2:H$152),4)</f>
        <v>-0.4793</v>
      </c>
      <c r="I115" s="2">
        <f>ROUND((Demographics!I115-AVERAGE(Demographics!I$2:I$152))/_xlfn.STDEV.P(Demographics!I$2:I$152),4)</f>
        <v>0.57269999999999999</v>
      </c>
      <c r="J115" s="2">
        <f>ROUND((Demographics!J115-AVERAGE(Demographics!J$2:J$152))/_xlfn.STDEV.P(Demographics!J$2:J$152),4)</f>
        <v>-1.4836</v>
      </c>
      <c r="K115" s="2">
        <f>ROUND((Demographics!K115-AVERAGE(Demographics!K$2:K$152))/_xlfn.STDEV.P(Demographics!K$2:K$152),4)</f>
        <v>1.0392999999999999</v>
      </c>
      <c r="L115" s="2">
        <f>ROUND((Demographics!L115-AVERAGE(Demographics!L$2:L$152))/_xlfn.STDEV.P(Demographics!L$2:L$152),4)</f>
        <v>-0.62739999999999996</v>
      </c>
      <c r="M115" s="2">
        <f>ROUND((Demographics!M115-AVERAGE(Demographics!M$2:M$152))/_xlfn.STDEV.P(Demographics!M$2:M$152),4)</f>
        <v>0.72240000000000004</v>
      </c>
      <c r="N115" s="2">
        <f>ROUND((Demographics!N115-AVERAGE(Demographics!N$2:N$152))/_xlfn.STDEV.P(Demographics!N$2:N$152),4)</f>
        <v>0.47120000000000001</v>
      </c>
      <c r="O115" s="2">
        <f>ROUND((Demographics!O115-AVERAGE(Demographics!O$2:O$152))/_xlfn.STDEV.P(Demographics!O$2:O$152),4)</f>
        <v>1.1999999999999999E-3</v>
      </c>
      <c r="P115" s="2">
        <f>ROUND((Demographics!P115-AVERAGE(Demographics!P$2:P$152))/_xlfn.STDEV.P(Demographics!P$2:P$152),4)</f>
        <v>-0.53120000000000001</v>
      </c>
      <c r="Q115" s="2">
        <f>ROUND((Demographics!Q115-AVERAGE(Demographics!Q$2:Q$152))/_xlfn.STDEV.P(Demographics!Q$2:Q$152),4)</f>
        <v>1.6884999999999999</v>
      </c>
      <c r="R115" s="2">
        <f>ROUND((Demographics!R115-AVERAGE(Demographics!R$2:R$152))/_xlfn.STDEV.P(Demographics!R$2:R$152),4)</f>
        <v>-0.84640000000000004</v>
      </c>
      <c r="S115" s="2">
        <f>ROUND((Demographics!S115-AVERAGE(Demographics!S$2:S$152))/_xlfn.STDEV.P(Demographics!S$2:S$152),4)</f>
        <v>0.19040000000000001</v>
      </c>
      <c r="T115" s="2">
        <f>ROUND((Demographics!T115-AVERAGE(Demographics!T$2:T$152))/_xlfn.STDEV.P(Demographics!T$2:T$152),4)</f>
        <v>6.1100000000000002E-2</v>
      </c>
      <c r="U115" s="2">
        <f>ROUND((Demographics!U115-AVERAGE(Demographics!U$2:U$152))/_xlfn.STDEV.P(Demographics!U$2:U$152),4)</f>
        <v>0.20880000000000001</v>
      </c>
      <c r="V115" s="2">
        <f>ROUND((Demographics!V115-AVERAGE(Demographics!V$2:V$152))/_xlfn.STDEV.P(Demographics!V$2:V$152),4)</f>
        <v>0.72219999999999995</v>
      </c>
      <c r="W115" s="2">
        <f>ROUND((Demographics!W115-AVERAGE(Demographics!W$2:W$152))/_xlfn.STDEV.P(Demographics!W$2:W$152),4)</f>
        <v>0.33279999999999998</v>
      </c>
      <c r="X115" s="2">
        <f>ROUND((Demographics!X115-AVERAGE(Demographics!X$2:X$152))/_xlfn.STDEV.P(Demographics!X$2:X$152),4)</f>
        <v>0.8528</v>
      </c>
      <c r="Y115" s="2">
        <f>ROUND((Demographics!Y115-AVERAGE(Demographics!Y$2:Y$152))/_xlfn.STDEV.P(Demographics!Y$2:Y$152),4)</f>
        <v>-0.98570000000000002</v>
      </c>
      <c r="Z115" s="2">
        <f>ROUND((Demographics!Z115-AVERAGE(Demographics!Z$2:Z$152))/_xlfn.STDEV.P(Demographics!Z$2:Z$152),4)</f>
        <v>-0.87709999999999999</v>
      </c>
      <c r="AA115" s="2">
        <f>ROUND((Demographics!AA115-AVERAGE(Demographics!AA$2:AA$152))/_xlfn.STDEV.P(Demographics!AA$2:AA$152),4)</f>
        <v>0.2089</v>
      </c>
      <c r="AB115" s="2">
        <f>ROUND((Demographics!AB115-AVERAGE(Demographics!AB$2:AB$152))/_xlfn.STDEV.P(Demographics!AB$2:AB$152),4)</f>
        <v>0.39140000000000003</v>
      </c>
      <c r="AC115" s="2">
        <f>ROUND((Demographics!AC115-AVERAGE(Demographics!AC$2:AC$152))/_xlfn.STDEV.P(Demographics!AC$2:AC$152),4)</f>
        <v>0.31280000000000002</v>
      </c>
      <c r="AD115" s="2">
        <f>ROUND((Demographics!AD115-AVERAGE(Demographics!AD$2:AD$152))/_xlfn.STDEV.P(Demographics!AD$2:AD$152),4)</f>
        <v>-0.41949999999999998</v>
      </c>
      <c r="AE115" s="2">
        <f>ROUND((Demographics!AE115-AVERAGE(Demographics!AE$2:AE$152))/_xlfn.STDEV.P(Demographics!AE$2:AE$152),4)</f>
        <v>0.56420000000000003</v>
      </c>
      <c r="AF115" s="2">
        <f>ROUND((Demographics!AF115-AVERAGE(Demographics!AF$2:AF$152))/_xlfn.STDEV.P(Demographics!AF$2:AF$152),4)</f>
        <v>0.14560000000000001</v>
      </c>
      <c r="AG115" s="2">
        <f>ROUND((Demographics!AG115-AVERAGE(Demographics!AG$2:AG$152))/_xlfn.STDEV.P(Demographics!AG$2:AG$152),4)</f>
        <v>0.4108</v>
      </c>
      <c r="AH115" s="2">
        <f>ROUND((Demographics!AH115-AVERAGE(Demographics!AH$2:AH$152))/_xlfn.STDEV.P(Demographics!AH$2:AH$152),4)</f>
        <v>-0.4824</v>
      </c>
      <c r="AI115" s="2">
        <f>ROUND((Demographics!AI115-AVERAGE(Demographics!AI$2:AI$152))/_xlfn.STDEV.P(Demographics!AI$2:AI$152),4)</f>
        <v>-0.39579999999999999</v>
      </c>
      <c r="AJ115" s="2">
        <f>ROUND((Demographics!AJ115-AVERAGE(Demographics!AJ$2:AJ$152))/_xlfn.STDEV.P(Demographics!AJ$2:AJ$152),4)</f>
        <v>-0.18490000000000001</v>
      </c>
      <c r="AK115" s="2">
        <f>ROUND((Demographics!AK115-AVERAGE(Demographics!AK$2:AK$152))/_xlfn.STDEV.P(Demographics!AK$2:AK$152),4)</f>
        <v>-1.2702</v>
      </c>
      <c r="AL115" s="2">
        <f>ROUND((Demographics!AL115-AVERAGE(Demographics!AL$2:AL$152))/_xlfn.STDEV.P(Demographics!AL$2:AL$152),4)</f>
        <v>0.4541</v>
      </c>
      <c r="AM115" s="2">
        <f>ROUND((Demographics!AM115-AVERAGE(Demographics!AM$2:AM$152))/_xlfn.STDEV.P(Demographics!AM$2:AM$152),4)</f>
        <v>1.4331</v>
      </c>
      <c r="AN115" s="2">
        <f>ROUND((Demographics!AN115-AVERAGE(Demographics!AN$2:AN$152))/_xlfn.STDEV.P(Demographics!AN$2:AN$152),4)</f>
        <v>0.58179999999999998</v>
      </c>
      <c r="AO115" s="2">
        <f>ROUND((Demographics!AO115-AVERAGE(Demographics!AO$2:AO$152))/_xlfn.STDEV.P(Demographics!AO$2:AO$152),4)</f>
        <v>-1.0006999999999999</v>
      </c>
      <c r="AP115" s="2">
        <f>ROUND((Demographics!AP115-AVERAGE(Demographics!AP$2:AP$152))/_xlfn.STDEV.P(Demographics!AP$2:AP$152),4)</f>
        <v>-1.4628000000000001</v>
      </c>
      <c r="AQ115" s="2">
        <f>ROUND((Demographics!AQ115-AVERAGE(Demographics!AQ$2:AQ$152))/_xlfn.STDEV.P(Demographics!AQ$2:AQ$152),4)</f>
        <v>-0.2702</v>
      </c>
      <c r="AR115" s="2">
        <f>ROUND((Demographics!AR115-AVERAGE(Demographics!AR$2:AR$152))/_xlfn.STDEV.P(Demographics!AR$2:AR$152),4)</f>
        <v>1.4448000000000001</v>
      </c>
    </row>
    <row r="116" spans="1:44" x14ac:dyDescent="0.55000000000000004">
      <c r="A116" s="2" t="s">
        <v>115</v>
      </c>
      <c r="B116" s="2">
        <f>ROUND((Demographics!B116-AVERAGE(Demographics!B$2:B$152))/_xlfn.STDEV.P(Demographics!B$2:B$152),4)</f>
        <v>-0.37890000000000001</v>
      </c>
      <c r="C116" s="2">
        <f>ROUND((Demographics!C116-AVERAGE(Demographics!C$2:C$152))/_xlfn.STDEV.P(Demographics!C$2:C$152),4)</f>
        <v>1.6640999999999999</v>
      </c>
      <c r="D116" s="2">
        <f>ROUND((Demographics!D116-AVERAGE(Demographics!D$2:D$152))/_xlfn.STDEV.P(Demographics!D$2:D$152),4)</f>
        <v>0.98760000000000003</v>
      </c>
      <c r="E116" s="2">
        <f>ROUND((Demographics!E116-AVERAGE(Demographics!E$2:E$152))/_xlfn.STDEV.P(Demographics!E$2:E$152),4)</f>
        <v>0.43730000000000002</v>
      </c>
      <c r="F116" s="2">
        <f>ROUND((Demographics!F116-AVERAGE(Demographics!F$2:F$152))/_xlfn.STDEV.P(Demographics!F$2:F$152),4)</f>
        <v>-1.2989999999999999</v>
      </c>
      <c r="G116" s="2">
        <f>ROUND((Demographics!G116-AVERAGE(Demographics!G$2:G$152))/_xlfn.STDEV.P(Demographics!G$2:G$152),4)</f>
        <v>-1.0501</v>
      </c>
      <c r="H116" s="2">
        <f>ROUND((Demographics!H116-AVERAGE(Demographics!H$2:H$152))/_xlfn.STDEV.P(Demographics!H$2:H$152),4)</f>
        <v>-0.76519999999999999</v>
      </c>
      <c r="I116" s="2">
        <f>ROUND((Demographics!I116-AVERAGE(Demographics!I$2:I$152))/_xlfn.STDEV.P(Demographics!I$2:I$152),4)</f>
        <v>-0.95120000000000005</v>
      </c>
      <c r="J116" s="2">
        <f>ROUND((Demographics!J116-AVERAGE(Demographics!J$2:J$152))/_xlfn.STDEV.P(Demographics!J$2:J$152),4)</f>
        <v>-0.27860000000000001</v>
      </c>
      <c r="K116" s="2">
        <f>ROUND((Demographics!K116-AVERAGE(Demographics!K$2:K$152))/_xlfn.STDEV.P(Demographics!K$2:K$152),4)</f>
        <v>0.2828</v>
      </c>
      <c r="L116" s="2">
        <f>ROUND((Demographics!L116-AVERAGE(Demographics!L$2:L$152))/_xlfn.STDEV.P(Demographics!L$2:L$152),4)</f>
        <v>-0.63859999999999995</v>
      </c>
      <c r="M116" s="2">
        <f>ROUND((Demographics!M116-AVERAGE(Demographics!M$2:M$152))/_xlfn.STDEV.P(Demographics!M$2:M$152),4)</f>
        <v>-1.1269</v>
      </c>
      <c r="N116" s="2">
        <f>ROUND((Demographics!N116-AVERAGE(Demographics!N$2:N$152))/_xlfn.STDEV.P(Demographics!N$2:N$152),4)</f>
        <v>1.0944</v>
      </c>
      <c r="O116" s="2">
        <f>ROUND((Demographics!O116-AVERAGE(Demographics!O$2:O$152))/_xlfn.STDEV.P(Demographics!O$2:O$152),4)</f>
        <v>1.1527000000000001</v>
      </c>
      <c r="P116" s="2">
        <f>ROUND((Demographics!P116-AVERAGE(Demographics!P$2:P$152))/_xlfn.STDEV.P(Demographics!P$2:P$152),4)</f>
        <v>-0.38779999999999998</v>
      </c>
      <c r="Q116" s="2">
        <f>ROUND((Demographics!Q116-AVERAGE(Demographics!Q$2:Q$152))/_xlfn.STDEV.P(Demographics!Q$2:Q$152),4)</f>
        <v>0.87360000000000004</v>
      </c>
      <c r="R116" s="2">
        <f>ROUND((Demographics!R116-AVERAGE(Demographics!R$2:R$152))/_xlfn.STDEV.P(Demographics!R$2:R$152),4)</f>
        <v>-0.218</v>
      </c>
      <c r="S116" s="2">
        <f>ROUND((Demographics!S116-AVERAGE(Demographics!S$2:S$152))/_xlfn.STDEV.P(Demographics!S$2:S$152),4)</f>
        <v>-0.57579999999999998</v>
      </c>
      <c r="T116" s="2">
        <f>ROUND((Demographics!T116-AVERAGE(Demographics!T$2:T$152))/_xlfn.STDEV.P(Demographics!T$2:T$152),4)</f>
        <v>-4.48E-2</v>
      </c>
      <c r="U116" s="2">
        <f>ROUND((Demographics!U116-AVERAGE(Demographics!U$2:U$152))/_xlfn.STDEV.P(Demographics!U$2:U$152),4)</f>
        <v>0.4798</v>
      </c>
      <c r="V116" s="2">
        <f>ROUND((Demographics!V116-AVERAGE(Demographics!V$2:V$152))/_xlfn.STDEV.P(Demographics!V$2:V$152),4)</f>
        <v>1.0919000000000001</v>
      </c>
      <c r="W116" s="2">
        <f>ROUND((Demographics!W116-AVERAGE(Demographics!W$2:W$152))/_xlfn.STDEV.P(Demographics!W$2:W$152),4)</f>
        <v>-0.79530000000000001</v>
      </c>
      <c r="X116" s="2">
        <f>ROUND((Demographics!X116-AVERAGE(Demographics!X$2:X$152))/_xlfn.STDEV.P(Demographics!X$2:X$152),4)</f>
        <v>8.8300000000000003E-2</v>
      </c>
      <c r="Y116" s="2">
        <f>ROUND((Demographics!Y116-AVERAGE(Demographics!Y$2:Y$152))/_xlfn.STDEV.P(Demographics!Y$2:Y$152),4)</f>
        <v>-0.18060000000000001</v>
      </c>
      <c r="Z116" s="2">
        <f>ROUND((Demographics!Z116-AVERAGE(Demographics!Z$2:Z$152))/_xlfn.STDEV.P(Demographics!Z$2:Z$152),4)</f>
        <v>-0.43</v>
      </c>
      <c r="AA116" s="2">
        <f>ROUND((Demographics!AA116-AVERAGE(Demographics!AA$2:AA$152))/_xlfn.STDEV.P(Demographics!AA$2:AA$152),4)</f>
        <v>-0.4965</v>
      </c>
      <c r="AB116" s="2">
        <f>ROUND((Demographics!AB116-AVERAGE(Demographics!AB$2:AB$152))/_xlfn.STDEV.P(Demographics!AB$2:AB$152),4)</f>
        <v>0.92679999999999996</v>
      </c>
      <c r="AC116" s="2">
        <f>ROUND((Demographics!AC116-AVERAGE(Demographics!AC$2:AC$152))/_xlfn.STDEV.P(Demographics!AC$2:AC$152),4)</f>
        <v>-0.31519999999999998</v>
      </c>
      <c r="AD116" s="2">
        <f>ROUND((Demographics!AD116-AVERAGE(Demographics!AD$2:AD$152))/_xlfn.STDEV.P(Demographics!AD$2:AD$152),4)</f>
        <v>-0.60009999999999997</v>
      </c>
      <c r="AE116" s="2">
        <f>ROUND((Demographics!AE116-AVERAGE(Demographics!AE$2:AE$152))/_xlfn.STDEV.P(Demographics!AE$2:AE$152),4)</f>
        <v>-0.79720000000000002</v>
      </c>
      <c r="AF116" s="2">
        <f>ROUND((Demographics!AF116-AVERAGE(Demographics!AF$2:AF$152))/_xlfn.STDEV.P(Demographics!AF$2:AF$152),4)</f>
        <v>-0.91720000000000002</v>
      </c>
      <c r="AG116" s="2">
        <f>ROUND((Demographics!AG116-AVERAGE(Demographics!AG$2:AG$152))/_xlfn.STDEV.P(Demographics!AG$2:AG$152),4)</f>
        <v>-0.49909999999999999</v>
      </c>
      <c r="AH116" s="2">
        <f>ROUND((Demographics!AH116-AVERAGE(Demographics!AH$2:AH$152))/_xlfn.STDEV.P(Demographics!AH$2:AH$152),4)</f>
        <v>0.82069999999999999</v>
      </c>
      <c r="AI116" s="2">
        <f>ROUND((Demographics!AI116-AVERAGE(Demographics!AI$2:AI$152))/_xlfn.STDEV.P(Demographics!AI$2:AI$152),4)</f>
        <v>0.44600000000000001</v>
      </c>
      <c r="AJ116" s="2">
        <f>ROUND((Demographics!AJ116-AVERAGE(Demographics!AJ$2:AJ$152))/_xlfn.STDEV.P(Demographics!AJ$2:AJ$152),4)</f>
        <v>-0.20569999999999999</v>
      </c>
      <c r="AK116" s="2">
        <f>ROUND((Demographics!AK116-AVERAGE(Demographics!AK$2:AK$152))/_xlfn.STDEV.P(Demographics!AK$2:AK$152),4)</f>
        <v>0.39029999999999998</v>
      </c>
      <c r="AL116" s="2">
        <f>ROUND((Demographics!AL116-AVERAGE(Demographics!AL$2:AL$152))/_xlfn.STDEV.P(Demographics!AL$2:AL$152),4)</f>
        <v>0.42120000000000002</v>
      </c>
      <c r="AM116" s="2">
        <f>ROUND((Demographics!AM116-AVERAGE(Demographics!AM$2:AM$152))/_xlfn.STDEV.P(Demographics!AM$2:AM$152),4)</f>
        <v>-0.43269999999999997</v>
      </c>
      <c r="AN116" s="2">
        <f>ROUND((Demographics!AN116-AVERAGE(Demographics!AN$2:AN$152))/_xlfn.STDEV.P(Demographics!AN$2:AN$152),4)</f>
        <v>-0.1242</v>
      </c>
      <c r="AO116" s="2">
        <f>ROUND((Demographics!AO116-AVERAGE(Demographics!AO$2:AO$152))/_xlfn.STDEV.P(Demographics!AO$2:AO$152),4)</f>
        <v>-0.20669999999999999</v>
      </c>
      <c r="AP116" s="2">
        <f>ROUND((Demographics!AP116-AVERAGE(Demographics!AP$2:AP$152))/_xlfn.STDEV.P(Demographics!AP$2:AP$152),4)</f>
        <v>0.45569999999999999</v>
      </c>
      <c r="AQ116" s="2">
        <f>ROUND((Demographics!AQ116-AVERAGE(Demographics!AQ$2:AQ$152))/_xlfn.STDEV.P(Demographics!AQ$2:AQ$152),4)</f>
        <v>0.80579999999999996</v>
      </c>
      <c r="AR116" s="2">
        <f>ROUND((Demographics!AR116-AVERAGE(Demographics!AR$2:AR$152))/_xlfn.STDEV.P(Demographics!AR$2:AR$152),4)</f>
        <v>0.30599999999999999</v>
      </c>
    </row>
    <row r="117" spans="1:44" x14ac:dyDescent="0.55000000000000004">
      <c r="A117" s="2" t="s">
        <v>116</v>
      </c>
      <c r="B117" s="2">
        <f>ROUND((Demographics!B117-AVERAGE(Demographics!B$2:B$152))/_xlfn.STDEV.P(Demographics!B$2:B$152),4)</f>
        <v>0.28089999999999998</v>
      </c>
      <c r="C117" s="2">
        <f>ROUND((Demographics!C117-AVERAGE(Demographics!C$2:C$152))/_xlfn.STDEV.P(Demographics!C$2:C$152),4)</f>
        <v>-0.47510000000000002</v>
      </c>
      <c r="D117" s="2">
        <f>ROUND((Demographics!D117-AVERAGE(Demographics!D$2:D$152))/_xlfn.STDEV.P(Demographics!D$2:D$152),4)</f>
        <v>-0.78459999999999996</v>
      </c>
      <c r="E117" s="2">
        <f>ROUND((Demographics!E117-AVERAGE(Demographics!E$2:E$152))/_xlfn.STDEV.P(Demographics!E$2:E$152),4)</f>
        <v>-1.4116</v>
      </c>
      <c r="F117" s="2">
        <f>ROUND((Demographics!F117-AVERAGE(Demographics!F$2:F$152))/_xlfn.STDEV.P(Demographics!F$2:F$152),4)</f>
        <v>-0.58589999999999998</v>
      </c>
      <c r="G117" s="2">
        <f>ROUND((Demographics!G117-AVERAGE(Demographics!G$2:G$152))/_xlfn.STDEV.P(Demographics!G$2:G$152),4)</f>
        <v>0.95589999999999997</v>
      </c>
      <c r="H117" s="2">
        <f>ROUND((Demographics!H117-AVERAGE(Demographics!H$2:H$152))/_xlfn.STDEV.P(Demographics!H$2:H$152),4)</f>
        <v>0.99819999999999998</v>
      </c>
      <c r="I117" s="2">
        <f>ROUND((Demographics!I117-AVERAGE(Demographics!I$2:I$152))/_xlfn.STDEV.P(Demographics!I$2:I$152),4)</f>
        <v>0.96389999999999998</v>
      </c>
      <c r="J117" s="2">
        <f>ROUND((Demographics!J117-AVERAGE(Demographics!J$2:J$152))/_xlfn.STDEV.P(Demographics!J$2:J$152),4)</f>
        <v>0.77259999999999995</v>
      </c>
      <c r="K117" s="2">
        <f>ROUND((Demographics!K117-AVERAGE(Demographics!K$2:K$152))/_xlfn.STDEV.P(Demographics!K$2:K$152),4)</f>
        <v>-1.1154999999999999</v>
      </c>
      <c r="L117" s="2">
        <f>ROUND((Demographics!L117-AVERAGE(Demographics!L$2:L$152))/_xlfn.STDEV.P(Demographics!L$2:L$152),4)</f>
        <v>0.59140000000000004</v>
      </c>
      <c r="M117" s="2">
        <f>ROUND((Demographics!M117-AVERAGE(Demographics!M$2:M$152))/_xlfn.STDEV.P(Demographics!M$2:M$152),4)</f>
        <v>0.28249999999999997</v>
      </c>
      <c r="N117" s="2">
        <f>ROUND((Demographics!N117-AVERAGE(Demographics!N$2:N$152))/_xlfn.STDEV.P(Demographics!N$2:N$152),4)</f>
        <v>-0.82609999999999995</v>
      </c>
      <c r="O117" s="2">
        <f>ROUND((Demographics!O117-AVERAGE(Demographics!O$2:O$152))/_xlfn.STDEV.P(Demographics!O$2:O$152),4)</f>
        <v>-0.67810000000000004</v>
      </c>
      <c r="P117" s="2">
        <f>ROUND((Demographics!P117-AVERAGE(Demographics!P$2:P$152))/_xlfn.STDEV.P(Demographics!P$2:P$152),4)</f>
        <v>1.3466</v>
      </c>
      <c r="Q117" s="2">
        <f>ROUND((Demographics!Q117-AVERAGE(Demographics!Q$2:Q$152))/_xlfn.STDEV.P(Demographics!Q$2:Q$152),4)</f>
        <v>-1.9198</v>
      </c>
      <c r="R117" s="2">
        <f>ROUND((Demographics!R117-AVERAGE(Demographics!R$2:R$152))/_xlfn.STDEV.P(Demographics!R$2:R$152),4)</f>
        <v>-0.30830000000000002</v>
      </c>
      <c r="S117" s="2">
        <f>ROUND((Demographics!S117-AVERAGE(Demographics!S$2:S$152))/_xlfn.STDEV.P(Demographics!S$2:S$152),4)</f>
        <v>1.8010999999999999</v>
      </c>
      <c r="T117" s="2">
        <f>ROUND((Demographics!T117-AVERAGE(Demographics!T$2:T$152))/_xlfn.STDEV.P(Demographics!T$2:T$152),4)</f>
        <v>-0.89139999999999997</v>
      </c>
      <c r="U117" s="2">
        <f>ROUND((Demographics!U117-AVERAGE(Demographics!U$2:U$152))/_xlfn.STDEV.P(Demographics!U$2:U$152),4)</f>
        <v>-0.90759999999999996</v>
      </c>
      <c r="V117" s="2">
        <f>ROUND((Demographics!V117-AVERAGE(Demographics!V$2:V$152))/_xlfn.STDEV.P(Demographics!V$2:V$152),4)</f>
        <v>0.60360000000000003</v>
      </c>
      <c r="W117" s="2">
        <f>ROUND((Demographics!W117-AVERAGE(Demographics!W$2:W$152))/_xlfn.STDEV.P(Demographics!W$2:W$152),4)</f>
        <v>-0.59989999999999999</v>
      </c>
      <c r="X117" s="2">
        <f>ROUND((Demographics!X117-AVERAGE(Demographics!X$2:X$152))/_xlfn.STDEV.P(Demographics!X$2:X$152),4)</f>
        <v>-1.452</v>
      </c>
      <c r="Y117" s="2">
        <f>ROUND((Demographics!Y117-AVERAGE(Demographics!Y$2:Y$152))/_xlfn.STDEV.P(Demographics!Y$2:Y$152),4)</f>
        <v>1.4355</v>
      </c>
      <c r="Z117" s="2">
        <f>ROUND((Demographics!Z117-AVERAGE(Demographics!Z$2:Z$152))/_xlfn.STDEV.P(Demographics!Z$2:Z$152),4)</f>
        <v>0.17269999999999999</v>
      </c>
      <c r="AA117" s="2">
        <f>ROUND((Demographics!AA117-AVERAGE(Demographics!AA$2:AA$152))/_xlfn.STDEV.P(Demographics!AA$2:AA$152),4)</f>
        <v>0.90759999999999996</v>
      </c>
      <c r="AB117" s="2">
        <f>ROUND((Demographics!AB117-AVERAGE(Demographics!AB$2:AB$152))/_xlfn.STDEV.P(Demographics!AB$2:AB$152),4)</f>
        <v>-0.6613</v>
      </c>
      <c r="AC117" s="2">
        <f>ROUND((Demographics!AC117-AVERAGE(Demographics!AC$2:AC$152))/_xlfn.STDEV.P(Demographics!AC$2:AC$152),4)</f>
        <v>-0.1268</v>
      </c>
      <c r="AD117" s="2">
        <f>ROUND((Demographics!AD117-AVERAGE(Demographics!AD$2:AD$152))/_xlfn.STDEV.P(Demographics!AD$2:AD$152),4)</f>
        <v>-6.7000000000000002E-3</v>
      </c>
      <c r="AE117" s="2">
        <f>ROUND((Demographics!AE117-AVERAGE(Demographics!AE$2:AE$152))/_xlfn.STDEV.P(Demographics!AE$2:AE$152),4)</f>
        <v>-0.1019</v>
      </c>
      <c r="AF117" s="2">
        <f>ROUND((Demographics!AF117-AVERAGE(Demographics!AF$2:AF$152))/_xlfn.STDEV.P(Demographics!AF$2:AF$152),4)</f>
        <v>1.8E-3</v>
      </c>
      <c r="AG117" s="2">
        <f>ROUND((Demographics!AG117-AVERAGE(Demographics!AG$2:AG$152))/_xlfn.STDEV.P(Demographics!AG$2:AG$152),4)</f>
        <v>2.0087000000000002</v>
      </c>
      <c r="AH117" s="2">
        <f>ROUND((Demographics!AH117-AVERAGE(Demographics!AH$2:AH$152))/_xlfn.STDEV.P(Demographics!AH$2:AH$152),4)</f>
        <v>-0.7167</v>
      </c>
      <c r="AI117" s="2">
        <f>ROUND((Demographics!AI117-AVERAGE(Demographics!AI$2:AI$152))/_xlfn.STDEV.P(Demographics!AI$2:AI$152),4)</f>
        <v>-0.48359999999999997</v>
      </c>
      <c r="AJ117" s="2">
        <f>ROUND((Demographics!AJ117-AVERAGE(Demographics!AJ$2:AJ$152))/_xlfn.STDEV.P(Demographics!AJ$2:AJ$152),4)</f>
        <v>-0.2404</v>
      </c>
      <c r="AK117" s="2">
        <f>ROUND((Demographics!AK117-AVERAGE(Demographics!AK$2:AK$152))/_xlfn.STDEV.P(Demographics!AK$2:AK$152),4)</f>
        <v>-0.41039999999999999</v>
      </c>
      <c r="AL117" s="2">
        <f>ROUND((Demographics!AL117-AVERAGE(Demographics!AL$2:AL$152))/_xlfn.STDEV.P(Demographics!AL$2:AL$152),4)</f>
        <v>-1.2716000000000001</v>
      </c>
      <c r="AM117" s="2">
        <f>ROUND((Demographics!AM117-AVERAGE(Demographics!AM$2:AM$152))/_xlfn.STDEV.P(Demographics!AM$2:AM$152),4)</f>
        <v>-0.89580000000000004</v>
      </c>
      <c r="AN117" s="2">
        <f>ROUND((Demographics!AN117-AVERAGE(Demographics!AN$2:AN$152))/_xlfn.STDEV.P(Demographics!AN$2:AN$152),4)</f>
        <v>0.8639</v>
      </c>
      <c r="AO117" s="2">
        <f>ROUND((Demographics!AO117-AVERAGE(Demographics!AO$2:AO$152))/_xlfn.STDEV.P(Demographics!AO$2:AO$152),4)</f>
        <v>-0.15129999999999999</v>
      </c>
      <c r="AP117" s="2">
        <f>ROUND((Demographics!AP117-AVERAGE(Demographics!AP$2:AP$152))/_xlfn.STDEV.P(Demographics!AP$2:AP$152),4)</f>
        <v>6.6500000000000004E-2</v>
      </c>
      <c r="AQ117" s="2">
        <f>ROUND((Demographics!AQ117-AVERAGE(Demographics!AQ$2:AQ$152))/_xlfn.STDEV.P(Demographics!AQ$2:AQ$152),4)</f>
        <v>-2.5999999999999999E-3</v>
      </c>
      <c r="AR117" s="2">
        <f>ROUND((Demographics!AR117-AVERAGE(Demographics!AR$2:AR$152))/_xlfn.STDEV.P(Demographics!AR$2:AR$152),4)</f>
        <v>-1.1677999999999999</v>
      </c>
    </row>
    <row r="118" spans="1:44" x14ac:dyDescent="0.55000000000000004">
      <c r="A118" s="2" t="s">
        <v>117</v>
      </c>
      <c r="B118" s="2">
        <f>ROUND((Demographics!B118-AVERAGE(Demographics!B$2:B$152))/_xlfn.STDEV.P(Demographics!B$2:B$152),4)</f>
        <v>-0.63029999999999997</v>
      </c>
      <c r="C118" s="2">
        <f>ROUND((Demographics!C118-AVERAGE(Demographics!C$2:C$152))/_xlfn.STDEV.P(Demographics!C$2:C$152),4)</f>
        <v>1.2771999999999999</v>
      </c>
      <c r="D118" s="2">
        <f>ROUND((Demographics!D118-AVERAGE(Demographics!D$2:D$152))/_xlfn.STDEV.P(Demographics!D$2:D$152),4)</f>
        <v>0.28120000000000001</v>
      </c>
      <c r="E118" s="2">
        <f>ROUND((Demographics!E118-AVERAGE(Demographics!E$2:E$152))/_xlfn.STDEV.P(Demographics!E$2:E$152),4)</f>
        <v>-0.2311</v>
      </c>
      <c r="F118" s="2">
        <f>ROUND((Demographics!F118-AVERAGE(Demographics!F$2:F$152))/_xlfn.STDEV.P(Demographics!F$2:F$152),4)</f>
        <v>-0.53349999999999997</v>
      </c>
      <c r="G118" s="2">
        <f>ROUND((Demographics!G118-AVERAGE(Demographics!G$2:G$152))/_xlfn.STDEV.P(Demographics!G$2:G$152),4)</f>
        <v>-1.47E-2</v>
      </c>
      <c r="H118" s="2">
        <f>ROUND((Demographics!H118-AVERAGE(Demographics!H$2:H$152))/_xlfn.STDEV.P(Demographics!H$2:H$152),4)</f>
        <v>-9.8000000000000004E-2</v>
      </c>
      <c r="I118" s="2">
        <f>ROUND((Demographics!I118-AVERAGE(Demographics!I$2:I$152))/_xlfn.STDEV.P(Demographics!I$2:I$152),4)</f>
        <v>0.61070000000000002</v>
      </c>
      <c r="J118" s="2">
        <f>ROUND((Demographics!J118-AVERAGE(Demographics!J$2:J$152))/_xlfn.STDEV.P(Demographics!J$2:J$152),4)</f>
        <v>1.0193000000000001</v>
      </c>
      <c r="K118" s="2">
        <f>ROUND((Demographics!K118-AVERAGE(Demographics!K$2:K$152))/_xlfn.STDEV.P(Demographics!K$2:K$152),4)</f>
        <v>-0.52129999999999999</v>
      </c>
      <c r="L118" s="2">
        <f>ROUND((Demographics!L118-AVERAGE(Demographics!L$2:L$152))/_xlfn.STDEV.P(Demographics!L$2:L$152),4)</f>
        <v>-0.42030000000000001</v>
      </c>
      <c r="M118" s="2">
        <f>ROUND((Demographics!M118-AVERAGE(Demographics!M$2:M$152))/_xlfn.STDEV.P(Demographics!M$2:M$152),4)</f>
        <v>0.2676</v>
      </c>
      <c r="N118" s="2">
        <f>ROUND((Demographics!N118-AVERAGE(Demographics!N$2:N$152))/_xlfn.STDEV.P(Demographics!N$2:N$152),4)</f>
        <v>0.31869999999999998</v>
      </c>
      <c r="O118" s="2">
        <f>ROUND((Demographics!O118-AVERAGE(Demographics!O$2:O$152))/_xlfn.STDEV.P(Demographics!O$2:O$152),4)</f>
        <v>0.1434</v>
      </c>
      <c r="P118" s="2">
        <f>ROUND((Demographics!P118-AVERAGE(Demographics!P$2:P$152))/_xlfn.STDEV.P(Demographics!P$2:P$152),4)</f>
        <v>0.14729999999999999</v>
      </c>
      <c r="Q118" s="2">
        <f>ROUND((Demographics!Q118-AVERAGE(Demographics!Q$2:Q$152))/_xlfn.STDEV.P(Demographics!Q$2:Q$152),4)</f>
        <v>-0.3427</v>
      </c>
      <c r="R118" s="2">
        <f>ROUND((Demographics!R118-AVERAGE(Demographics!R$2:R$152))/_xlfn.STDEV.P(Demographics!R$2:R$152),4)</f>
        <v>-0.87070000000000003</v>
      </c>
      <c r="S118" s="2">
        <f>ROUND((Demographics!S118-AVERAGE(Demographics!S$2:S$152))/_xlfn.STDEV.P(Demographics!S$2:S$152),4)</f>
        <v>-0.32590000000000002</v>
      </c>
      <c r="T118" s="2">
        <f>ROUND((Demographics!T118-AVERAGE(Demographics!T$2:T$152))/_xlfn.STDEV.P(Demographics!T$2:T$152),4)</f>
        <v>1.5100000000000001E-2</v>
      </c>
      <c r="U118" s="2">
        <f>ROUND((Demographics!U118-AVERAGE(Demographics!U$2:U$152))/_xlfn.STDEV.P(Demographics!U$2:U$152),4)</f>
        <v>-6.6600000000000006E-2</v>
      </c>
      <c r="V118" s="2">
        <f>ROUND((Demographics!V118-AVERAGE(Demographics!V$2:V$152))/_xlfn.STDEV.P(Demographics!V$2:V$152),4)</f>
        <v>2.4007999999999998</v>
      </c>
      <c r="W118" s="2">
        <f>ROUND((Demographics!W118-AVERAGE(Demographics!W$2:W$152))/_xlfn.STDEV.P(Demographics!W$2:W$152),4)</f>
        <v>-0.59989999999999999</v>
      </c>
      <c r="X118" s="2">
        <f>ROUND((Demographics!X118-AVERAGE(Demographics!X$2:X$152))/_xlfn.STDEV.P(Demographics!X$2:X$152),4)</f>
        <v>-0.2175</v>
      </c>
      <c r="Y118" s="2">
        <f>ROUND((Demographics!Y118-AVERAGE(Demographics!Y$2:Y$152))/_xlfn.STDEV.P(Demographics!Y$2:Y$152),4)</f>
        <v>-0.435</v>
      </c>
      <c r="Z118" s="2">
        <f>ROUND((Demographics!Z118-AVERAGE(Demographics!Z$2:Z$152))/_xlfn.STDEV.P(Demographics!Z$2:Z$152),4)</f>
        <v>-0.45910000000000001</v>
      </c>
      <c r="AA118" s="2">
        <f>ROUND((Demographics!AA118-AVERAGE(Demographics!AA$2:AA$152))/_xlfn.STDEV.P(Demographics!AA$2:AA$152),4)</f>
        <v>-0.88919999999999999</v>
      </c>
      <c r="AB118" s="2">
        <f>ROUND((Demographics!AB118-AVERAGE(Demographics!AB$2:AB$152))/_xlfn.STDEV.P(Demographics!AB$2:AB$152),4)</f>
        <v>0.78039999999999998</v>
      </c>
      <c r="AC118" s="2">
        <f>ROUND((Demographics!AC118-AVERAGE(Demographics!AC$2:AC$152))/_xlfn.STDEV.P(Demographics!AC$2:AC$152),4)</f>
        <v>-6.4000000000000001E-2</v>
      </c>
      <c r="AD118" s="2">
        <f>ROUND((Demographics!AD118-AVERAGE(Demographics!AD$2:AD$152))/_xlfn.STDEV.P(Demographics!AD$2:AD$152),4)</f>
        <v>0.87680000000000002</v>
      </c>
      <c r="AE118" s="2">
        <f>ROUND((Demographics!AE118-AVERAGE(Demographics!AE$2:AE$152))/_xlfn.STDEV.P(Demographics!AE$2:AE$152),4)</f>
        <v>-0.30659999999999998</v>
      </c>
      <c r="AF118" s="2">
        <f>ROUND((Demographics!AF118-AVERAGE(Demographics!AF$2:AF$152))/_xlfn.STDEV.P(Demographics!AF$2:AF$152),4)</f>
        <v>-9.7000000000000003E-2</v>
      </c>
      <c r="AG118" s="2">
        <f>ROUND((Demographics!AG118-AVERAGE(Demographics!AG$2:AG$152))/_xlfn.STDEV.P(Demographics!AG$2:AG$152),4)</f>
        <v>0.34820000000000001</v>
      </c>
      <c r="AH118" s="2">
        <f>ROUND((Demographics!AH118-AVERAGE(Demographics!AH$2:AH$152))/_xlfn.STDEV.P(Demographics!AH$2:AH$152),4)</f>
        <v>-0.433</v>
      </c>
      <c r="AI118" s="2">
        <f>ROUND((Demographics!AI118-AVERAGE(Demographics!AI$2:AI$152))/_xlfn.STDEV.P(Demographics!AI$2:AI$152),4)</f>
        <v>-0.29570000000000002</v>
      </c>
      <c r="AJ118" s="2">
        <f>ROUND((Demographics!AJ118-AVERAGE(Demographics!AJ$2:AJ$152))/_xlfn.STDEV.P(Demographics!AJ$2:AJ$152),4)</f>
        <v>-0.21959999999999999</v>
      </c>
      <c r="AK118" s="2">
        <f>ROUND((Demographics!AK118-AVERAGE(Demographics!AK$2:AK$152))/_xlfn.STDEV.P(Demographics!AK$2:AK$152),4)</f>
        <v>-0.97430000000000005</v>
      </c>
      <c r="AL118" s="2">
        <f>ROUND((Demographics!AL118-AVERAGE(Demographics!AL$2:AL$152))/_xlfn.STDEV.P(Demographics!AL$2:AL$152),4)</f>
        <v>0.48130000000000001</v>
      </c>
      <c r="AM118" s="2">
        <f>ROUND((Demographics!AM118-AVERAGE(Demographics!AM$2:AM$152))/_xlfn.STDEV.P(Demographics!AM$2:AM$152),4)</f>
        <v>-0.40579999999999999</v>
      </c>
      <c r="AN118" s="2">
        <f>ROUND((Demographics!AN118-AVERAGE(Demographics!AN$2:AN$152))/_xlfn.STDEV.P(Demographics!AN$2:AN$152),4)</f>
        <v>-0.1148</v>
      </c>
      <c r="AO118" s="2">
        <f>ROUND((Demographics!AO118-AVERAGE(Demographics!AO$2:AO$152))/_xlfn.STDEV.P(Demographics!AO$2:AO$152),4)</f>
        <v>0.63900000000000001</v>
      </c>
      <c r="AP118" s="2">
        <f>ROUND((Demographics!AP118-AVERAGE(Demographics!AP$2:AP$152))/_xlfn.STDEV.P(Demographics!AP$2:AP$152),4)</f>
        <v>0.51200000000000001</v>
      </c>
      <c r="AQ118" s="2">
        <f>ROUND((Demographics!AQ118-AVERAGE(Demographics!AQ$2:AQ$152))/_xlfn.STDEV.P(Demographics!AQ$2:AQ$152),4)</f>
        <v>0.1981</v>
      </c>
      <c r="AR118" s="2">
        <f>ROUND((Demographics!AR118-AVERAGE(Demographics!AR$2:AR$152))/_xlfn.STDEV.P(Demographics!AR$2:AR$152),4)</f>
        <v>-0.2989</v>
      </c>
    </row>
    <row r="119" spans="1:44" x14ac:dyDescent="0.55000000000000004">
      <c r="A119" s="2" t="s">
        <v>118</v>
      </c>
      <c r="B119" s="2">
        <f>ROUND((Demographics!B119-AVERAGE(Demographics!B$2:B$152))/_xlfn.STDEV.P(Demographics!B$2:B$152),4)</f>
        <v>6.0999999999999999E-2</v>
      </c>
      <c r="C119" s="2">
        <f>ROUND((Demographics!C119-AVERAGE(Demographics!C$2:C$152))/_xlfn.STDEV.P(Demographics!C$2:C$152),4)</f>
        <v>-0.74250000000000005</v>
      </c>
      <c r="D119" s="2">
        <f>ROUND((Demographics!D119-AVERAGE(Demographics!D$2:D$152))/_xlfn.STDEV.P(Demographics!D$2:D$152),4)</f>
        <v>-0.80879999999999996</v>
      </c>
      <c r="E119" s="2">
        <f>ROUND((Demographics!E119-AVERAGE(Demographics!E$2:E$152))/_xlfn.STDEV.P(Demographics!E$2:E$152),4)</f>
        <v>-1.3741000000000001</v>
      </c>
      <c r="F119" s="2">
        <f>ROUND((Demographics!F119-AVERAGE(Demographics!F$2:F$152))/_xlfn.STDEV.P(Demographics!F$2:F$152),4)</f>
        <v>0.1376</v>
      </c>
      <c r="G119" s="2">
        <f>ROUND((Demographics!G119-AVERAGE(Demographics!G$2:G$152))/_xlfn.STDEV.P(Demographics!G$2:G$152),4)</f>
        <v>1.0152000000000001</v>
      </c>
      <c r="H119" s="2">
        <f>ROUND((Demographics!H119-AVERAGE(Demographics!H$2:H$152))/_xlfn.STDEV.P(Demographics!H$2:H$152),4)</f>
        <v>1.0934999999999999</v>
      </c>
      <c r="I119" s="2">
        <f>ROUND((Demographics!I119-AVERAGE(Demographics!I$2:I$152))/_xlfn.STDEV.P(Demographics!I$2:I$152),4)</f>
        <v>0.68340000000000001</v>
      </c>
      <c r="J119" s="2">
        <f>ROUND((Demographics!J119-AVERAGE(Demographics!J$2:J$152))/_xlfn.STDEV.P(Demographics!J$2:J$152),4)</f>
        <v>0.27200000000000002</v>
      </c>
      <c r="K119" s="2">
        <f>ROUND((Demographics!K119-AVERAGE(Demographics!K$2:K$152))/_xlfn.STDEV.P(Demographics!K$2:K$152),4)</f>
        <v>-0.68979999999999997</v>
      </c>
      <c r="L119" s="2">
        <f>ROUND((Demographics!L119-AVERAGE(Demographics!L$2:L$152))/_xlfn.STDEV.P(Demographics!L$2:L$152),4)</f>
        <v>1.1378999999999999</v>
      </c>
      <c r="M119" s="2">
        <f>ROUND((Demographics!M119-AVERAGE(Demographics!M$2:M$152))/_xlfn.STDEV.P(Demographics!M$2:M$152),4)</f>
        <v>0.2172</v>
      </c>
      <c r="N119" s="2">
        <f>ROUND((Demographics!N119-AVERAGE(Demographics!N$2:N$152))/_xlfn.STDEV.P(Demographics!N$2:N$152),4)</f>
        <v>-1.0862000000000001</v>
      </c>
      <c r="O119" s="2">
        <f>ROUND((Demographics!O119-AVERAGE(Demographics!O$2:O$152))/_xlfn.STDEV.P(Demographics!O$2:O$152),4)</f>
        <v>-0.93579999999999997</v>
      </c>
      <c r="P119" s="2">
        <f>ROUND((Demographics!P119-AVERAGE(Demographics!P$2:P$152))/_xlfn.STDEV.P(Demographics!P$2:P$152),4)</f>
        <v>-4.8599999999999997E-2</v>
      </c>
      <c r="Q119" s="2">
        <f>ROUND((Demographics!Q119-AVERAGE(Demographics!Q$2:Q$152))/_xlfn.STDEV.P(Demographics!Q$2:Q$152),4)</f>
        <v>-1.4353</v>
      </c>
      <c r="R119" s="2">
        <f>ROUND((Demographics!R119-AVERAGE(Demographics!R$2:R$152))/_xlfn.STDEV.P(Demographics!R$2:R$152),4)</f>
        <v>-0.2319</v>
      </c>
      <c r="S119" s="2">
        <f>ROUND((Demographics!S119-AVERAGE(Demographics!S$2:S$152))/_xlfn.STDEV.P(Demographics!S$2:S$152),4)</f>
        <v>1.3070999999999999</v>
      </c>
      <c r="T119" s="2">
        <f>ROUND((Demographics!T119-AVERAGE(Demographics!T$2:T$152))/_xlfn.STDEV.P(Demographics!T$2:T$152),4)</f>
        <v>-1.0064</v>
      </c>
      <c r="U119" s="2">
        <f>ROUND((Demographics!U119-AVERAGE(Demographics!U$2:U$152))/_xlfn.STDEV.P(Demographics!U$2:U$152),4)</f>
        <v>-0.95489999999999997</v>
      </c>
      <c r="V119" s="2">
        <f>ROUND((Demographics!V119-AVERAGE(Demographics!V$2:V$152))/_xlfn.STDEV.P(Demographics!V$2:V$152),4)</f>
        <v>-0.39</v>
      </c>
      <c r="W119" s="2">
        <f>ROUND((Demographics!W119-AVERAGE(Demographics!W$2:W$152))/_xlfn.STDEV.P(Demographics!W$2:W$152),4)</f>
        <v>1.1977</v>
      </c>
      <c r="X119" s="2">
        <f>ROUND((Demographics!X119-AVERAGE(Demographics!X$2:X$152))/_xlfn.STDEV.P(Demographics!X$2:X$152),4)</f>
        <v>-1.7012</v>
      </c>
      <c r="Y119" s="2">
        <f>ROUND((Demographics!Y119-AVERAGE(Demographics!Y$2:Y$152))/_xlfn.STDEV.P(Demographics!Y$2:Y$152),4)</f>
        <v>1.6658999999999999</v>
      </c>
      <c r="Z119" s="2">
        <f>ROUND((Demographics!Z119-AVERAGE(Demographics!Z$2:Z$152))/_xlfn.STDEV.P(Demographics!Z$2:Z$152),4)</f>
        <v>0.2797</v>
      </c>
      <c r="AA119" s="2">
        <f>ROUND((Demographics!AA119-AVERAGE(Demographics!AA$2:AA$152))/_xlfn.STDEV.P(Demographics!AA$2:AA$152),4)</f>
        <v>0.8377</v>
      </c>
      <c r="AB119" s="2">
        <f>ROUND((Demographics!AB119-AVERAGE(Demographics!AB$2:AB$152))/_xlfn.STDEV.P(Demographics!AB$2:AB$152),4)</f>
        <v>-0.90780000000000005</v>
      </c>
      <c r="AC119" s="2">
        <f>ROUND((Demographics!AC119-AVERAGE(Demographics!AC$2:AC$152))/_xlfn.STDEV.P(Demographics!AC$2:AC$152),4)</f>
        <v>0.34870000000000001</v>
      </c>
      <c r="AD119" s="2">
        <f>ROUND((Demographics!AD119-AVERAGE(Demographics!AD$2:AD$152))/_xlfn.STDEV.P(Demographics!AD$2:AD$152),4)</f>
        <v>8.3500000000000005E-2</v>
      </c>
      <c r="AE119" s="2">
        <f>ROUND((Demographics!AE119-AVERAGE(Demographics!AE$2:AE$152))/_xlfn.STDEV.P(Demographics!AE$2:AE$152),4)</f>
        <v>0.20349999999999999</v>
      </c>
      <c r="AF119" s="2">
        <f>ROUND((Demographics!AF119-AVERAGE(Demographics!AF$2:AF$152))/_xlfn.STDEV.P(Demographics!AF$2:AF$152),4)</f>
        <v>0.62419999999999998</v>
      </c>
      <c r="AG119" s="2">
        <f>ROUND((Demographics!AG119-AVERAGE(Demographics!AG$2:AG$152))/_xlfn.STDEV.P(Demographics!AG$2:AG$152),4)</f>
        <v>0.18049999999999999</v>
      </c>
      <c r="AH119" s="2">
        <f>ROUND((Demographics!AH119-AVERAGE(Demographics!AH$2:AH$152))/_xlfn.STDEV.P(Demographics!AH$2:AH$152),4)</f>
        <v>-0.68789999999999996</v>
      </c>
      <c r="AI119" s="2">
        <f>ROUND((Demographics!AI119-AVERAGE(Demographics!AI$2:AI$152))/_xlfn.STDEV.P(Demographics!AI$2:AI$152),4)</f>
        <v>3.61E-2</v>
      </c>
      <c r="AJ119" s="2">
        <f>ROUND((Demographics!AJ119-AVERAGE(Demographics!AJ$2:AJ$152))/_xlfn.STDEV.P(Demographics!AJ$2:AJ$152),4)</f>
        <v>-0.2404</v>
      </c>
      <c r="AK119" s="2">
        <f>ROUND((Demographics!AK119-AVERAGE(Demographics!AK$2:AK$152))/_xlfn.STDEV.P(Demographics!AK$2:AK$152),4)</f>
        <v>-0.15970000000000001</v>
      </c>
      <c r="AL119" s="2">
        <f>ROUND((Demographics!AL119-AVERAGE(Demographics!AL$2:AL$152))/_xlfn.STDEV.P(Demographics!AL$2:AL$152),4)</f>
        <v>-0.24560000000000001</v>
      </c>
      <c r="AM119" s="2">
        <f>ROUND((Demographics!AM119-AVERAGE(Demographics!AM$2:AM$152))/_xlfn.STDEV.P(Demographics!AM$2:AM$152),4)</f>
        <v>-0.2712</v>
      </c>
      <c r="AN119" s="2">
        <f>ROUND((Demographics!AN119-AVERAGE(Demographics!AN$2:AN$152))/_xlfn.STDEV.P(Demographics!AN$2:AN$152),4)</f>
        <v>0.84050000000000002</v>
      </c>
      <c r="AO119" s="2">
        <f>ROUND((Demographics!AO119-AVERAGE(Demographics!AO$2:AO$152))/_xlfn.STDEV.P(Demographics!AO$2:AO$152),4)</f>
        <v>-4.7899999999999998E-2</v>
      </c>
      <c r="AP119" s="2">
        <f>ROUND((Demographics!AP119-AVERAGE(Demographics!AP$2:AP$152))/_xlfn.STDEV.P(Demographics!AP$2:AP$152),4)</f>
        <v>-0.47770000000000001</v>
      </c>
      <c r="AQ119" s="2">
        <f>ROUND((Demographics!AQ119-AVERAGE(Demographics!AQ$2:AQ$152))/_xlfn.STDEV.P(Demographics!AQ$2:AQ$152),4)</f>
        <v>-0.6048</v>
      </c>
      <c r="AR119" s="2">
        <f>ROUND((Demographics!AR119-AVERAGE(Demographics!AR$2:AR$152))/_xlfn.STDEV.P(Demographics!AR$2:AR$152),4)</f>
        <v>-1.1344000000000001</v>
      </c>
    </row>
    <row r="120" spans="1:44" x14ac:dyDescent="0.55000000000000004">
      <c r="A120" s="2" t="s">
        <v>119</v>
      </c>
      <c r="B120" s="2">
        <f>ROUND((Demographics!B120-AVERAGE(Demographics!B$2:B$152))/_xlfn.STDEV.P(Demographics!B$2:B$152),4)</f>
        <v>-0.94440000000000002</v>
      </c>
      <c r="C120" s="2">
        <f>ROUND((Demographics!C120-AVERAGE(Demographics!C$2:C$152))/_xlfn.STDEV.P(Demographics!C$2:C$152),4)</f>
        <v>-0.62309999999999999</v>
      </c>
      <c r="D120" s="2">
        <f>ROUND((Demographics!D120-AVERAGE(Demographics!D$2:D$152))/_xlfn.STDEV.P(Demographics!D$2:D$152),4)</f>
        <v>0.93669999999999998</v>
      </c>
      <c r="E120" s="2">
        <f>ROUND((Demographics!E120-AVERAGE(Demographics!E$2:E$152))/_xlfn.STDEV.P(Demographics!E$2:E$152),4)</f>
        <v>2.1175000000000002</v>
      </c>
      <c r="F120" s="2">
        <f>ROUND((Demographics!F120-AVERAGE(Demographics!F$2:F$152))/_xlfn.STDEV.P(Demographics!F$2:F$152),4)</f>
        <v>-0.19789999999999999</v>
      </c>
      <c r="G120" s="2">
        <f>ROUND((Demographics!G120-AVERAGE(Demographics!G$2:G$152))/_xlfn.STDEV.P(Demographics!G$2:G$152),4)</f>
        <v>-0.77510000000000001</v>
      </c>
      <c r="H120" s="2">
        <f>ROUND((Demographics!H120-AVERAGE(Demographics!H$2:H$152))/_xlfn.STDEV.P(Demographics!H$2:H$152),4)</f>
        <v>-0.33629999999999999</v>
      </c>
      <c r="I120" s="2">
        <f>ROUND((Demographics!I120-AVERAGE(Demographics!I$2:I$152))/_xlfn.STDEV.P(Demographics!I$2:I$152),4)</f>
        <v>-0.50829999999999997</v>
      </c>
      <c r="J120" s="2">
        <f>ROUND((Demographics!J120-AVERAGE(Demographics!J$2:J$152))/_xlfn.STDEV.P(Demographics!J$2:J$152),4)</f>
        <v>-1.8661000000000001</v>
      </c>
      <c r="K120" s="2">
        <f>ROUND((Demographics!K120-AVERAGE(Demographics!K$2:K$152))/_xlfn.STDEV.P(Demographics!K$2:K$152),4)</f>
        <v>0.1449</v>
      </c>
      <c r="L120" s="2">
        <f>ROUND((Demographics!L120-AVERAGE(Demographics!L$2:L$152))/_xlfn.STDEV.P(Demographics!L$2:L$152),4)</f>
        <v>-2.5234000000000001</v>
      </c>
      <c r="M120" s="2">
        <f>ROUND((Demographics!M120-AVERAGE(Demographics!M$2:M$152))/_xlfn.STDEV.P(Demographics!M$2:M$152),4)</f>
        <v>-1.9938</v>
      </c>
      <c r="N120" s="2">
        <f>ROUND((Demographics!N120-AVERAGE(Demographics!N$2:N$152))/_xlfn.STDEV.P(Demographics!N$2:N$152),4)</f>
        <v>2.5710999999999999</v>
      </c>
      <c r="O120" s="2">
        <f>ROUND((Demographics!O120-AVERAGE(Demographics!O$2:O$152))/_xlfn.STDEV.P(Demographics!O$2:O$152),4)</f>
        <v>2.6244999999999998</v>
      </c>
      <c r="P120" s="2">
        <f>ROUND((Demographics!P120-AVERAGE(Demographics!P$2:P$152))/_xlfn.STDEV.P(Demographics!P$2:P$152),4)</f>
        <v>-0.61</v>
      </c>
      <c r="Q120" s="2">
        <f>ROUND((Demographics!Q120-AVERAGE(Demographics!Q$2:Q$152))/_xlfn.STDEV.P(Demographics!Q$2:Q$152),4)</f>
        <v>1.5689</v>
      </c>
      <c r="R120" s="2">
        <f>ROUND((Demographics!R120-AVERAGE(Demographics!R$2:R$152))/_xlfn.STDEV.P(Demographics!R$2:R$152),4)</f>
        <v>-1.6135999999999999</v>
      </c>
      <c r="S120" s="2">
        <f>ROUND((Demographics!S120-AVERAGE(Demographics!S$2:S$152))/_xlfn.STDEV.P(Demographics!S$2:S$152),4)</f>
        <v>-0.79200000000000004</v>
      </c>
      <c r="T120" s="2">
        <f>ROUND((Demographics!T120-AVERAGE(Demographics!T$2:T$152))/_xlfn.STDEV.P(Demographics!T$2:T$152),4)</f>
        <v>3.7235999999999998</v>
      </c>
      <c r="U120" s="2">
        <f>ROUND((Demographics!U120-AVERAGE(Demographics!U$2:U$152))/_xlfn.STDEV.P(Demographics!U$2:U$152),4)</f>
        <v>3.3275999999999999</v>
      </c>
      <c r="V120" s="2">
        <f>ROUND((Demographics!V120-AVERAGE(Demographics!V$2:V$152))/_xlfn.STDEV.P(Demographics!V$2:V$152),4)</f>
        <v>-0.68500000000000005</v>
      </c>
      <c r="W120" s="2">
        <f>ROUND((Demographics!W120-AVERAGE(Demographics!W$2:W$152))/_xlfn.STDEV.P(Demographics!W$2:W$152),4)</f>
        <v>-1.9884999999999999</v>
      </c>
      <c r="X120" s="2">
        <f>ROUND((Demographics!X120-AVERAGE(Demographics!X$2:X$152))/_xlfn.STDEV.P(Demographics!X$2:X$152),4)</f>
        <v>-0.44969999999999999</v>
      </c>
      <c r="Y120" s="2">
        <f>ROUND((Demographics!Y120-AVERAGE(Demographics!Y$2:Y$152))/_xlfn.STDEV.P(Demographics!Y$2:Y$152),4)</f>
        <v>-2.1918000000000002</v>
      </c>
      <c r="Z120" s="2">
        <f>ROUND((Demographics!Z120-AVERAGE(Demographics!Z$2:Z$152))/_xlfn.STDEV.P(Demographics!Z$2:Z$152),4)</f>
        <v>-1.7585</v>
      </c>
      <c r="AA120" s="2">
        <f>ROUND((Demographics!AA120-AVERAGE(Demographics!AA$2:AA$152))/_xlfn.STDEV.P(Demographics!AA$2:AA$152),4)</f>
        <v>2.5346000000000002</v>
      </c>
      <c r="AB120" s="2">
        <f>ROUND((Demographics!AB120-AVERAGE(Demographics!AB$2:AB$152))/_xlfn.STDEV.P(Demographics!AB$2:AB$152),4)</f>
        <v>2.6162999999999998</v>
      </c>
      <c r="AC120" s="2">
        <f>ROUND((Demographics!AC120-AVERAGE(Demographics!AC$2:AC$152))/_xlfn.STDEV.P(Demographics!AC$2:AC$152),4)</f>
        <v>-1.7955000000000001</v>
      </c>
      <c r="AD120" s="2">
        <f>ROUND((Demographics!AD120-AVERAGE(Demographics!AD$2:AD$152))/_xlfn.STDEV.P(Demographics!AD$2:AD$152),4)</f>
        <v>-2.7671000000000001</v>
      </c>
      <c r="AE120" s="2">
        <f>ROUND((Demographics!AE120-AVERAGE(Demographics!AE$2:AE$152))/_xlfn.STDEV.P(Demographics!AE$2:AE$152),4)</f>
        <v>-2.6265999999999998</v>
      </c>
      <c r="AF120" s="2">
        <f>ROUND((Demographics!AF120-AVERAGE(Demographics!AF$2:AF$152))/_xlfn.STDEV.P(Demographics!AF$2:AF$152),4)</f>
        <v>0.37480000000000002</v>
      </c>
      <c r="AG120" s="2">
        <f>ROUND((Demographics!AG120-AVERAGE(Demographics!AG$2:AG$152))/_xlfn.STDEV.P(Demographics!AG$2:AG$152),4)</f>
        <v>-0.97250000000000003</v>
      </c>
      <c r="AH120" s="2">
        <f>ROUND((Demographics!AH120-AVERAGE(Demographics!AH$2:AH$152))/_xlfn.STDEV.P(Demographics!AH$2:AH$152),4)</f>
        <v>0.34789999999999999</v>
      </c>
      <c r="AI120" s="2">
        <f>ROUND((Demographics!AI120-AVERAGE(Demographics!AI$2:AI$152))/_xlfn.STDEV.P(Demographics!AI$2:AI$152),4)</f>
        <v>-0.3543</v>
      </c>
      <c r="AJ120" s="2">
        <f>ROUND((Demographics!AJ120-AVERAGE(Demographics!AJ$2:AJ$152))/_xlfn.STDEV.P(Demographics!AJ$2:AJ$152),4)</f>
        <v>0.49480000000000002</v>
      </c>
      <c r="AK120" s="2">
        <f>ROUND((Demographics!AK120-AVERAGE(Demographics!AK$2:AK$152))/_xlfn.STDEV.P(Demographics!AK$2:AK$152),4)</f>
        <v>0.1605</v>
      </c>
      <c r="AL120" s="2">
        <f>ROUND((Demographics!AL120-AVERAGE(Demographics!AL$2:AL$152))/_xlfn.STDEV.P(Demographics!AL$2:AL$152),4)</f>
        <v>0.65869999999999995</v>
      </c>
      <c r="AM120" s="2">
        <f>ROUND((Demographics!AM120-AVERAGE(Demographics!AM$2:AM$152))/_xlfn.STDEV.P(Demographics!AM$2:AM$152),4)</f>
        <v>-0.98870000000000002</v>
      </c>
      <c r="AN120" s="2">
        <f>ROUND((Demographics!AN120-AVERAGE(Demographics!AN$2:AN$152))/_xlfn.STDEV.P(Demographics!AN$2:AN$152),4)</f>
        <v>-2.9100000000000001E-2</v>
      </c>
      <c r="AO120" s="2">
        <f>ROUND((Demographics!AO120-AVERAGE(Demographics!AO$2:AO$152))/_xlfn.STDEV.P(Demographics!AO$2:AO$152),4)</f>
        <v>-0.63880000000000003</v>
      </c>
      <c r="AP120" s="2">
        <f>ROUND((Demographics!AP120-AVERAGE(Demographics!AP$2:AP$152))/_xlfn.STDEV.P(Demographics!AP$2:AP$152),4)</f>
        <v>0.96779999999999999</v>
      </c>
      <c r="AQ120" s="2">
        <f>ROUND((Demographics!AQ120-AVERAGE(Demographics!AQ$2:AQ$152))/_xlfn.STDEV.P(Demographics!AQ$2:AQ$152),4)</f>
        <v>-1.5470999999999999</v>
      </c>
      <c r="AR120" s="2">
        <f>ROUND((Demographics!AR120-AVERAGE(Demographics!AR$2:AR$152))/_xlfn.STDEV.P(Demographics!AR$2:AR$152),4)</f>
        <v>2.8744000000000001</v>
      </c>
    </row>
    <row r="121" spans="1:44" x14ac:dyDescent="0.55000000000000004">
      <c r="A121" s="2" t="s">
        <v>120</v>
      </c>
      <c r="B121" s="2">
        <f>ROUND((Demographics!B121-AVERAGE(Demographics!B$2:B$152))/_xlfn.STDEV.P(Demographics!B$2:B$152),4)</f>
        <v>0.18659999999999999</v>
      </c>
      <c r="C121" s="2">
        <f>ROUND((Demographics!C121-AVERAGE(Demographics!C$2:C$152))/_xlfn.STDEV.P(Demographics!C$2:C$152),4)</f>
        <v>-0.94169999999999998</v>
      </c>
      <c r="D121" s="2">
        <f>ROUND((Demographics!D121-AVERAGE(Demographics!D$2:D$152))/_xlfn.STDEV.P(Demographics!D$2:D$152),4)</f>
        <v>-0.4884</v>
      </c>
      <c r="E121" s="2">
        <f>ROUND((Demographics!E121-AVERAGE(Demographics!E$2:E$152))/_xlfn.STDEV.P(Demographics!E$2:E$152),4)</f>
        <v>-0.68700000000000006</v>
      </c>
      <c r="F121" s="2">
        <f>ROUND((Demographics!F121-AVERAGE(Demographics!F$2:F$152))/_xlfn.STDEV.P(Demographics!F$2:F$152),4)</f>
        <v>1.1234</v>
      </c>
      <c r="G121" s="2">
        <f>ROUND((Demographics!G121-AVERAGE(Demographics!G$2:G$152))/_xlfn.STDEV.P(Demographics!G$2:G$152),4)</f>
        <v>1.1285000000000001</v>
      </c>
      <c r="H121" s="2">
        <f>ROUND((Demographics!H121-AVERAGE(Demographics!H$2:H$152))/_xlfn.STDEV.P(Demographics!H$2:H$152),4)</f>
        <v>0.2356</v>
      </c>
      <c r="I121" s="2">
        <f>ROUND((Demographics!I121-AVERAGE(Demographics!I$2:I$152))/_xlfn.STDEV.P(Demographics!I$2:I$152),4)</f>
        <v>0.76060000000000005</v>
      </c>
      <c r="J121" s="2">
        <f>ROUND((Demographics!J121-AVERAGE(Demographics!J$2:J$152))/_xlfn.STDEV.P(Demographics!J$2:J$152),4)</f>
        <v>-0.76129999999999998</v>
      </c>
      <c r="K121" s="2">
        <f>ROUND((Demographics!K121-AVERAGE(Demographics!K$2:K$152))/_xlfn.STDEV.P(Demographics!K$2:K$152),4)</f>
        <v>-0.63770000000000004</v>
      </c>
      <c r="L121" s="2">
        <f>ROUND((Demographics!L121-AVERAGE(Demographics!L$2:L$152))/_xlfn.STDEV.P(Demographics!L$2:L$152),4)</f>
        <v>0.87029999999999996</v>
      </c>
      <c r="M121" s="2">
        <f>ROUND((Demographics!M121-AVERAGE(Demographics!M$2:M$152))/_xlfn.STDEV.P(Demographics!M$2:M$152),4)</f>
        <v>0.24890000000000001</v>
      </c>
      <c r="N121" s="2">
        <f>ROUND((Demographics!N121-AVERAGE(Demographics!N$2:N$152))/_xlfn.STDEV.P(Demographics!N$2:N$152),4)</f>
        <v>-0.998</v>
      </c>
      <c r="O121" s="2">
        <f>ROUND((Demographics!O121-AVERAGE(Demographics!O$2:O$152))/_xlfn.STDEV.P(Demographics!O$2:O$152),4)</f>
        <v>-1.0033000000000001</v>
      </c>
      <c r="P121" s="2">
        <f>ROUND((Demographics!P121-AVERAGE(Demographics!P$2:P$152))/_xlfn.STDEV.P(Demographics!P$2:P$152),4)</f>
        <v>0.71589999999999998</v>
      </c>
      <c r="Q121" s="2">
        <f>ROUND((Demographics!Q121-AVERAGE(Demographics!Q$2:Q$152))/_xlfn.STDEV.P(Demographics!Q$2:Q$152),4)</f>
        <v>-1.2649999999999999</v>
      </c>
      <c r="R121" s="2">
        <f>ROUND((Demographics!R121-AVERAGE(Demographics!R$2:R$152))/_xlfn.STDEV.P(Demographics!R$2:R$152),4)</f>
        <v>-0.63109999999999999</v>
      </c>
      <c r="S121" s="2">
        <f>ROUND((Demographics!S121-AVERAGE(Demographics!S$2:S$152))/_xlfn.STDEV.P(Demographics!S$2:S$152),4)</f>
        <v>3.6915</v>
      </c>
      <c r="T121" s="2">
        <f>ROUND((Demographics!T121-AVERAGE(Demographics!T$2:T$152))/_xlfn.STDEV.P(Demographics!T$2:T$152),4)</f>
        <v>-1.0891999999999999</v>
      </c>
      <c r="U121" s="2">
        <f>ROUND((Demographics!U121-AVERAGE(Demographics!U$2:U$152))/_xlfn.STDEV.P(Demographics!U$2:U$152),4)</f>
        <v>-1.1227</v>
      </c>
      <c r="V121" s="2">
        <f>ROUND((Demographics!V121-AVERAGE(Demographics!V$2:V$152))/_xlfn.STDEV.P(Demographics!V$2:V$152),4)</f>
        <v>-1.2275</v>
      </c>
      <c r="W121" s="2">
        <f>ROUND((Demographics!W121-AVERAGE(Demographics!W$2:W$152))/_xlfn.STDEV.P(Demographics!W$2:W$152),4)</f>
        <v>-0.89949999999999997</v>
      </c>
      <c r="X121" s="2">
        <f>ROUND((Demographics!X121-AVERAGE(Demographics!X$2:X$152))/_xlfn.STDEV.P(Demographics!X$2:X$152),4)</f>
        <v>-1.8936999999999999</v>
      </c>
      <c r="Y121" s="2">
        <f>ROUND((Demographics!Y121-AVERAGE(Demographics!Y$2:Y$152))/_xlfn.STDEV.P(Demographics!Y$2:Y$152),4)</f>
        <v>0.82499999999999996</v>
      </c>
      <c r="Z121" s="2">
        <f>ROUND((Demographics!Z121-AVERAGE(Demographics!Z$2:Z$152))/_xlfn.STDEV.P(Demographics!Z$2:Z$152),4)</f>
        <v>1.605</v>
      </c>
      <c r="AA121" s="2">
        <f>ROUND((Demographics!AA121-AVERAGE(Demographics!AA$2:AA$152))/_xlfn.STDEV.P(Demographics!AA$2:AA$152),4)</f>
        <v>1.4366000000000001</v>
      </c>
      <c r="AB121" s="2">
        <f>ROUND((Demographics!AB121-AVERAGE(Demographics!AB$2:AB$152))/_xlfn.STDEV.P(Demographics!AB$2:AB$152),4)</f>
        <v>-1.0940000000000001</v>
      </c>
      <c r="AC121" s="2">
        <f>ROUND((Demographics!AC121-AVERAGE(Demographics!AC$2:AC$152))/_xlfn.STDEV.P(Demographics!AC$2:AC$152),4)</f>
        <v>-1.6339999999999999</v>
      </c>
      <c r="AD121" s="2">
        <f>ROUND((Demographics!AD121-AVERAGE(Demographics!AD$2:AD$152))/_xlfn.STDEV.P(Demographics!AD$2:AD$152),4)</f>
        <v>-0.67100000000000004</v>
      </c>
      <c r="AE121" s="2">
        <f>ROUND((Demographics!AE121-AVERAGE(Demographics!AE$2:AE$152))/_xlfn.STDEV.P(Demographics!AE$2:AE$152),4)</f>
        <v>0.89559999999999995</v>
      </c>
      <c r="AF121" s="2">
        <f>ROUND((Demographics!AF121-AVERAGE(Demographics!AF$2:AF$152))/_xlfn.STDEV.P(Demographics!AF$2:AF$152),4)</f>
        <v>-1.4025000000000001</v>
      </c>
      <c r="AG121" s="2">
        <f>ROUND((Demographics!AG121-AVERAGE(Demographics!AG$2:AG$152))/_xlfn.STDEV.P(Demographics!AG$2:AG$152),4)</f>
        <v>0.58560000000000001</v>
      </c>
      <c r="AH121" s="2">
        <f>ROUND((Demographics!AH121-AVERAGE(Demographics!AH$2:AH$152))/_xlfn.STDEV.P(Demographics!AH$2:AH$152),4)</f>
        <v>-0.64270000000000005</v>
      </c>
      <c r="AI121" s="2">
        <f>ROUND((Demographics!AI121-AVERAGE(Demographics!AI$2:AI$152))/_xlfn.STDEV.P(Demographics!AI$2:AI$152),4)</f>
        <v>-0.46899999999999997</v>
      </c>
      <c r="AJ121" s="2">
        <f>ROUND((Demographics!AJ121-AVERAGE(Demographics!AJ$2:AJ$152))/_xlfn.STDEV.P(Demographics!AJ$2:AJ$152),4)</f>
        <v>-0.2404</v>
      </c>
      <c r="AK121" s="2">
        <f>ROUND((Demographics!AK121-AVERAGE(Demographics!AK$2:AK$152))/_xlfn.STDEV.P(Demographics!AK$2:AK$152),4)</f>
        <v>0.57130000000000003</v>
      </c>
      <c r="AL121" s="2">
        <f>ROUND((Demographics!AL121-AVERAGE(Demographics!AL$2:AL$152))/_xlfn.STDEV.P(Demographics!AL$2:AL$152),4)</f>
        <v>0.61729999999999996</v>
      </c>
      <c r="AM121" s="2">
        <f>ROUND((Demographics!AM121-AVERAGE(Demographics!AM$2:AM$152))/_xlfn.STDEV.P(Demographics!AM$2:AM$152),4)</f>
        <v>-0.65210000000000001</v>
      </c>
      <c r="AN121" s="2">
        <f>ROUND((Demographics!AN121-AVERAGE(Demographics!AN$2:AN$152))/_xlfn.STDEV.P(Demographics!AN$2:AN$152),4)</f>
        <v>0.51790000000000003</v>
      </c>
      <c r="AO121" s="2">
        <f>ROUND((Demographics!AO121-AVERAGE(Demographics!AO$2:AO$152))/_xlfn.STDEV.P(Demographics!AO$2:AO$152),4)</f>
        <v>0.72770000000000001</v>
      </c>
      <c r="AP121" s="2">
        <f>ROUND((Demographics!AP121-AVERAGE(Demographics!AP$2:AP$152))/_xlfn.STDEV.P(Demographics!AP$2:AP$152),4)</f>
        <v>0.1159</v>
      </c>
      <c r="AQ121" s="2">
        <f>ROUND((Demographics!AQ121-AVERAGE(Demographics!AQ$2:AQ$152))/_xlfn.STDEV.P(Demographics!AQ$2:AQ$152),4)</f>
        <v>-0.63270000000000004</v>
      </c>
      <c r="AR121" s="2">
        <f>ROUND((Demographics!AR121-AVERAGE(Demographics!AR$2:AR$152))/_xlfn.STDEV.P(Demographics!AR$2:AR$152),4)</f>
        <v>-0.50829999999999997</v>
      </c>
    </row>
    <row r="122" spans="1:44" x14ac:dyDescent="0.55000000000000004">
      <c r="A122" s="2" t="s">
        <v>121</v>
      </c>
      <c r="B122" s="2">
        <f>ROUND((Demographics!B122-AVERAGE(Demographics!B$2:B$152))/_xlfn.STDEV.P(Demographics!B$2:B$152),4)</f>
        <v>1.5377000000000001</v>
      </c>
      <c r="C122" s="2">
        <f>ROUND((Demographics!C122-AVERAGE(Demographics!C$2:C$152))/_xlfn.STDEV.P(Demographics!C$2:C$152),4)</f>
        <v>0.23039999999999999</v>
      </c>
      <c r="D122" s="2">
        <f>ROUND((Demographics!D122-AVERAGE(Demographics!D$2:D$152))/_xlfn.STDEV.P(Demographics!D$2:D$152),4)</f>
        <v>0.24959999999999999</v>
      </c>
      <c r="E122" s="2">
        <f>ROUND((Demographics!E122-AVERAGE(Demographics!E$2:E$152))/_xlfn.STDEV.P(Demographics!E$2:E$152),4)</f>
        <v>0.79949999999999999</v>
      </c>
      <c r="F122" s="2">
        <f>ROUND((Demographics!F122-AVERAGE(Demographics!F$2:F$152))/_xlfn.STDEV.P(Demographics!F$2:F$152),4)</f>
        <v>-5.11E-2</v>
      </c>
      <c r="G122" s="2">
        <f>ROUND((Demographics!G122-AVERAGE(Demographics!G$2:G$152))/_xlfn.STDEV.P(Demographics!G$2:G$152),4)</f>
        <v>-1.0770999999999999</v>
      </c>
      <c r="H122" s="2">
        <f>ROUND((Demographics!H122-AVERAGE(Demographics!H$2:H$152))/_xlfn.STDEV.P(Demographics!H$2:H$152),4)</f>
        <v>-1.3371999999999999</v>
      </c>
      <c r="I122" s="2">
        <f>ROUND((Demographics!I122-AVERAGE(Demographics!I$2:I$152))/_xlfn.STDEV.P(Demographics!I$2:I$152),4)</f>
        <v>-0.49919999999999998</v>
      </c>
      <c r="J122" s="2">
        <f>ROUND((Demographics!J122-AVERAGE(Demographics!J$2:J$152))/_xlfn.STDEV.P(Demographics!J$2:J$152),4)</f>
        <v>1.1014999999999999</v>
      </c>
      <c r="K122" s="2">
        <f>ROUND((Demographics!K122-AVERAGE(Demographics!K$2:K$152))/_xlfn.STDEV.P(Demographics!K$2:K$152),4)</f>
        <v>0.80810000000000004</v>
      </c>
      <c r="L122" s="2">
        <f>ROUND((Demographics!L122-AVERAGE(Demographics!L$2:L$152))/_xlfn.STDEV.P(Demographics!L$2:L$152),4)</f>
        <v>0.31419999999999998</v>
      </c>
      <c r="M122" s="2">
        <f>ROUND((Demographics!M122-AVERAGE(Demographics!M$2:M$152))/_xlfn.STDEV.P(Demographics!M$2:M$152),4)</f>
        <v>-4.7500000000000001E-2</v>
      </c>
      <c r="N122" s="2">
        <f>ROUND((Demographics!N122-AVERAGE(Demographics!N$2:N$152))/_xlfn.STDEV.P(Demographics!N$2:N$152),4)</f>
        <v>-0.23130000000000001</v>
      </c>
      <c r="O122" s="2">
        <f>ROUND((Demographics!O122-AVERAGE(Demographics!O$2:O$152))/_xlfn.STDEV.P(Demographics!O$2:O$152),4)</f>
        <v>-0.2276</v>
      </c>
      <c r="P122" s="2">
        <f>ROUND((Demographics!P122-AVERAGE(Demographics!P$2:P$152))/_xlfn.STDEV.P(Demographics!P$2:P$152),4)</f>
        <v>5.6500000000000002E-2</v>
      </c>
      <c r="Q122" s="2">
        <f>ROUND((Demographics!Q122-AVERAGE(Demographics!Q$2:Q$152))/_xlfn.STDEV.P(Demographics!Q$2:Q$152),4)</f>
        <v>0.66479999999999995</v>
      </c>
      <c r="R122" s="2">
        <f>ROUND((Demographics!R122-AVERAGE(Demographics!R$2:R$152))/_xlfn.STDEV.P(Demographics!R$2:R$152),4)</f>
        <v>0.77490000000000003</v>
      </c>
      <c r="S122" s="2">
        <f>ROUND((Demographics!S122-AVERAGE(Demographics!S$2:S$152))/_xlfn.STDEV.P(Demographics!S$2:S$152),4)</f>
        <v>-0.54590000000000005</v>
      </c>
      <c r="T122" s="2">
        <f>ROUND((Demographics!T122-AVERAGE(Demographics!T$2:T$152))/_xlfn.STDEV.P(Demographics!T$2:T$152),4)</f>
        <v>-0.215</v>
      </c>
      <c r="U122" s="2">
        <f>ROUND((Demographics!U122-AVERAGE(Demographics!U$2:U$152))/_xlfn.STDEV.P(Demographics!U$2:U$152),4)</f>
        <v>-0.25369999999999998</v>
      </c>
      <c r="V122" s="2">
        <f>ROUND((Demographics!V122-AVERAGE(Demographics!V$2:V$152))/_xlfn.STDEV.P(Demographics!V$2:V$152),4)</f>
        <v>-0.2374</v>
      </c>
      <c r="W122" s="2">
        <f>ROUND((Demographics!W122-AVERAGE(Demographics!W$2:W$152))/_xlfn.STDEV.P(Demographics!W$2:W$152),4)</f>
        <v>0.53339999999999999</v>
      </c>
      <c r="X122" s="2">
        <f>ROUND((Demographics!X122-AVERAGE(Demographics!X$2:X$152))/_xlfn.STDEV.P(Demographics!X$2:X$152),4)</f>
        <v>0.4677</v>
      </c>
      <c r="Y122" s="2">
        <f>ROUND((Demographics!Y122-AVERAGE(Demographics!Y$2:Y$152))/_xlfn.STDEV.P(Demographics!Y$2:Y$152),4)</f>
        <v>0.54959999999999998</v>
      </c>
      <c r="Z122" s="2">
        <f>ROUND((Demographics!Z122-AVERAGE(Demographics!Z$2:Z$152))/_xlfn.STDEV.P(Demographics!Z$2:Z$152),4)</f>
        <v>0.91479999999999995</v>
      </c>
      <c r="AA122" s="2">
        <f>ROUND((Demographics!AA122-AVERAGE(Demographics!AA$2:AA$152))/_xlfn.STDEV.P(Demographics!AA$2:AA$152),4)</f>
        <v>-0.93240000000000001</v>
      </c>
      <c r="AB122" s="2">
        <f>ROUND((Demographics!AB122-AVERAGE(Demographics!AB$2:AB$152))/_xlfn.STDEV.P(Demographics!AB$2:AB$152),4)</f>
        <v>-0.31979999999999997</v>
      </c>
      <c r="AC122" s="2">
        <f>ROUND((Demographics!AC122-AVERAGE(Demographics!AC$2:AC$152))/_xlfn.STDEV.P(Demographics!AC$2:AC$152),4)</f>
        <v>-0.36009999999999998</v>
      </c>
      <c r="AD122" s="2">
        <f>ROUND((Demographics!AD122-AVERAGE(Demographics!AD$2:AD$152))/_xlfn.STDEV.P(Demographics!AD$2:AD$152),4)</f>
        <v>0.63170000000000004</v>
      </c>
      <c r="AE122" s="2">
        <f>ROUND((Demographics!AE122-AVERAGE(Demographics!AE$2:AE$152))/_xlfn.STDEV.P(Demographics!AE$2:AE$152),4)</f>
        <v>-0.28060000000000002</v>
      </c>
      <c r="AF122" s="2">
        <f>ROUND((Demographics!AF122-AVERAGE(Demographics!AF$2:AF$152))/_xlfn.STDEV.P(Demographics!AF$2:AF$152),4)</f>
        <v>-0.51500000000000001</v>
      </c>
      <c r="AG122" s="2">
        <f>ROUND((Demographics!AG122-AVERAGE(Demographics!AG$2:AG$152))/_xlfn.STDEV.P(Demographics!AG$2:AG$152),4)</f>
        <v>6.0999999999999999E-2</v>
      </c>
      <c r="AH122" s="2">
        <f>ROUND((Demographics!AH122-AVERAGE(Demographics!AH$2:AH$152))/_xlfn.STDEV.P(Demographics!AH$2:AH$152),4)</f>
        <v>1.1536</v>
      </c>
      <c r="AI122" s="2">
        <f>ROUND((Demographics!AI122-AVERAGE(Demographics!AI$2:AI$152))/_xlfn.STDEV.P(Demographics!AI$2:AI$152),4)</f>
        <v>5.3199999999999997E-2</v>
      </c>
      <c r="AJ122" s="2">
        <f>ROUND((Demographics!AJ122-AVERAGE(Demographics!AJ$2:AJ$152))/_xlfn.STDEV.P(Demographics!AJ$2:AJ$152),4)</f>
        <v>-0.1988</v>
      </c>
      <c r="AK122" s="2">
        <f>ROUND((Demographics!AK122-AVERAGE(Demographics!AK$2:AK$152))/_xlfn.STDEV.P(Demographics!AK$2:AK$152),4)</f>
        <v>0.67920000000000003</v>
      </c>
      <c r="AL122" s="2">
        <f>ROUND((Demographics!AL122-AVERAGE(Demographics!AL$2:AL$152))/_xlfn.STDEV.P(Demographics!AL$2:AL$152),4)</f>
        <v>-0.40450000000000003</v>
      </c>
      <c r="AM122" s="2">
        <f>ROUND((Demographics!AM122-AVERAGE(Demographics!AM$2:AM$152))/_xlfn.STDEV.P(Demographics!AM$2:AM$152),4)</f>
        <v>0.4894</v>
      </c>
      <c r="AN122" s="2">
        <f>ROUND((Demographics!AN122-AVERAGE(Demographics!AN$2:AN$152))/_xlfn.STDEV.P(Demographics!AN$2:AN$152),4)</f>
        <v>-1.4068000000000001</v>
      </c>
      <c r="AO122" s="2">
        <f>ROUND((Demographics!AO122-AVERAGE(Demographics!AO$2:AO$152))/_xlfn.STDEV.P(Demographics!AO$2:AO$152),4)</f>
        <v>0.52080000000000004</v>
      </c>
      <c r="AP122" s="2">
        <f>ROUND((Demographics!AP122-AVERAGE(Demographics!AP$2:AP$152))/_xlfn.STDEV.P(Demographics!AP$2:AP$152),4)</f>
        <v>0.71060000000000001</v>
      </c>
      <c r="AQ122" s="2">
        <f>ROUND((Demographics!AQ122-AVERAGE(Demographics!AQ$2:AQ$152))/_xlfn.STDEV.P(Demographics!AQ$2:AQ$152),4)</f>
        <v>1.2073</v>
      </c>
      <c r="AR122" s="2">
        <f>ROUND((Demographics!AR122-AVERAGE(Demographics!AR$2:AR$152))/_xlfn.STDEV.P(Demographics!AR$2:AR$152),4)</f>
        <v>0.1153</v>
      </c>
    </row>
    <row r="123" spans="1:44" x14ac:dyDescent="0.55000000000000004">
      <c r="A123" s="2" t="s">
        <v>122</v>
      </c>
      <c r="B123" s="2">
        <f>ROUND((Demographics!B123-AVERAGE(Demographics!B$2:B$152))/_xlfn.STDEV.P(Demographics!B$2:B$152),4)</f>
        <v>-0.28460000000000002</v>
      </c>
      <c r="C123" s="2">
        <f>ROUND((Demographics!C123-AVERAGE(Demographics!C$2:C$152))/_xlfn.STDEV.P(Demographics!C$2:C$152),4)</f>
        <v>-1.1578999999999999</v>
      </c>
      <c r="D123" s="2">
        <f>ROUND((Demographics!D123-AVERAGE(Demographics!D$2:D$152))/_xlfn.STDEV.P(Demographics!D$2:D$152),4)</f>
        <v>-1.2555000000000001</v>
      </c>
      <c r="E123" s="2">
        <f>ROUND((Demographics!E123-AVERAGE(Demographics!E$2:E$152))/_xlfn.STDEV.P(Demographics!E$2:E$152),4)</f>
        <v>-1.5427</v>
      </c>
      <c r="F123" s="2">
        <f>ROUND((Demographics!F123-AVERAGE(Demographics!F$2:F$152))/_xlfn.STDEV.P(Demographics!F$2:F$152),4)</f>
        <v>0.39979999999999999</v>
      </c>
      <c r="G123" s="2">
        <f>ROUND((Demographics!G123-AVERAGE(Demographics!G$2:G$152))/_xlfn.STDEV.P(Demographics!G$2:G$152),4)</f>
        <v>2.2446999999999999</v>
      </c>
      <c r="H123" s="2">
        <f>ROUND((Demographics!H123-AVERAGE(Demographics!H$2:H$152))/_xlfn.STDEV.P(Demographics!H$2:H$152),4)</f>
        <v>1.4748000000000001</v>
      </c>
      <c r="I123" s="2">
        <f>ROUND((Demographics!I123-AVERAGE(Demographics!I$2:I$152))/_xlfn.STDEV.P(Demographics!I$2:I$152),4)</f>
        <v>0.98150000000000004</v>
      </c>
      <c r="J123" s="2">
        <f>ROUND((Demographics!J123-AVERAGE(Demographics!J$2:J$152))/_xlfn.STDEV.P(Demographics!J$2:J$152),4)</f>
        <v>1.2909999999999999</v>
      </c>
      <c r="K123" s="2">
        <f>ROUND((Demographics!K123-AVERAGE(Demographics!K$2:K$152))/_xlfn.STDEV.P(Demographics!K$2:K$152),4)</f>
        <v>-1.405</v>
      </c>
      <c r="L123" s="2">
        <f>ROUND((Demographics!L123-AVERAGE(Demographics!L$2:L$152))/_xlfn.STDEV.P(Demographics!L$2:L$152),4)</f>
        <v>0.42099999999999999</v>
      </c>
      <c r="M123" s="2">
        <f>ROUND((Demographics!M123-AVERAGE(Demographics!M$2:M$152))/_xlfn.STDEV.P(Demographics!M$2:M$152),4)</f>
        <v>0.68700000000000006</v>
      </c>
      <c r="N123" s="2">
        <f>ROUND((Demographics!N123-AVERAGE(Demographics!N$2:N$152))/_xlfn.STDEV.P(Demographics!N$2:N$152),4)</f>
        <v>-0.76029999999999998</v>
      </c>
      <c r="O123" s="2">
        <f>ROUND((Demographics!O123-AVERAGE(Demographics!O$2:O$152))/_xlfn.STDEV.P(Demographics!O$2:O$152),4)</f>
        <v>-0.82499999999999996</v>
      </c>
      <c r="P123" s="2">
        <f>ROUND((Demographics!P123-AVERAGE(Demographics!P$2:P$152))/_xlfn.STDEV.P(Demographics!P$2:P$152),4)</f>
        <v>0.65859999999999996</v>
      </c>
      <c r="Q123" s="2">
        <f>ROUND((Demographics!Q123-AVERAGE(Demographics!Q$2:Q$152))/_xlfn.STDEV.P(Demographics!Q$2:Q$152),4)</f>
        <v>-1.4353</v>
      </c>
      <c r="R123" s="2">
        <f>ROUND((Demographics!R123-AVERAGE(Demographics!R$2:R$152))/_xlfn.STDEV.P(Demographics!R$2:R$152),4)</f>
        <v>-0.29780000000000001</v>
      </c>
      <c r="S123" s="2">
        <f>ROUND((Demographics!S123-AVERAGE(Demographics!S$2:S$152))/_xlfn.STDEV.P(Demographics!S$2:S$152),4)</f>
        <v>0.65459999999999996</v>
      </c>
      <c r="T123" s="2">
        <f>ROUND((Demographics!T123-AVERAGE(Demographics!T$2:T$152))/_xlfn.STDEV.P(Demographics!T$2:T$152),4)</f>
        <v>-0.96040000000000003</v>
      </c>
      <c r="U123" s="2">
        <f>ROUND((Demographics!U123-AVERAGE(Demographics!U$2:U$152))/_xlfn.STDEV.P(Demographics!U$2:U$152),4)</f>
        <v>-0.84740000000000004</v>
      </c>
      <c r="V123" s="2">
        <f>ROUND((Demographics!V123-AVERAGE(Demographics!V$2:V$152))/_xlfn.STDEV.P(Demographics!V$2:V$152),4)</f>
        <v>1.2275</v>
      </c>
      <c r="W123" s="2">
        <f>ROUND((Demographics!W123-AVERAGE(Demographics!W$2:W$152))/_xlfn.STDEV.P(Demographics!W$2:W$152),4)</f>
        <v>-2.93E-2</v>
      </c>
      <c r="X123" s="2">
        <f>ROUND((Demographics!X123-AVERAGE(Demographics!X$2:X$152))/_xlfn.STDEV.P(Demographics!X$2:X$152),4)</f>
        <v>-0.7611</v>
      </c>
      <c r="Y123" s="2">
        <f>ROUND((Demographics!Y123-AVERAGE(Demographics!Y$2:Y$152))/_xlfn.STDEV.P(Demographics!Y$2:Y$152),4)</f>
        <v>1.2948</v>
      </c>
      <c r="Z123" s="2">
        <f>ROUND((Demographics!Z123-AVERAGE(Demographics!Z$2:Z$152))/_xlfn.STDEV.P(Demographics!Z$2:Z$152),4)</f>
        <v>5.6099999999999997E-2</v>
      </c>
      <c r="AA123" s="2">
        <f>ROUND((Demographics!AA123-AVERAGE(Demographics!AA$2:AA$152))/_xlfn.STDEV.P(Demographics!AA$2:AA$152),4)</f>
        <v>-0.13719999999999999</v>
      </c>
      <c r="AB123" s="2">
        <f>ROUND((Demographics!AB123-AVERAGE(Demographics!AB$2:AB$152))/_xlfn.STDEV.P(Demographics!AB$2:AB$152),4)</f>
        <v>-0.57530000000000003</v>
      </c>
      <c r="AC123" s="2">
        <f>ROUND((Demographics!AC123-AVERAGE(Demographics!AC$2:AC$152))/_xlfn.STDEV.P(Demographics!AC$2:AC$152),4)</f>
        <v>0.52810000000000001</v>
      </c>
      <c r="AD123" s="2">
        <f>ROUND((Demographics!AD123-AVERAGE(Demographics!AD$2:AD$152))/_xlfn.STDEV.P(Demographics!AD$2:AD$152),4)</f>
        <v>1.238</v>
      </c>
      <c r="AE123" s="2">
        <f>ROUND((Demographics!AE123-AVERAGE(Demographics!AE$2:AE$152))/_xlfn.STDEV.P(Demographics!AE$2:AE$152),4)</f>
        <v>-1.09E-2</v>
      </c>
      <c r="AF123" s="2">
        <f>ROUND((Demographics!AF123-AVERAGE(Demographics!AF$2:AF$152))/_xlfn.STDEV.P(Demographics!AF$2:AF$152),4)</f>
        <v>-0.4476</v>
      </c>
      <c r="AG123" s="2">
        <f>ROUND((Demographics!AG123-AVERAGE(Demographics!AG$2:AG$152))/_xlfn.STDEV.P(Demographics!AG$2:AG$152),4)</f>
        <v>0.99080000000000001</v>
      </c>
      <c r="AH123" s="2">
        <f>ROUND((Demographics!AH123-AVERAGE(Demographics!AH$2:AH$152))/_xlfn.STDEV.P(Demographics!AH$2:AH$152),4)</f>
        <v>-0.56459999999999999</v>
      </c>
      <c r="AI123" s="2">
        <f>ROUND((Demographics!AI123-AVERAGE(Demographics!AI$2:AI$152))/_xlfn.STDEV.P(Demographics!AI$2:AI$152),4)</f>
        <v>-0.55930000000000002</v>
      </c>
      <c r="AJ123" s="2">
        <f>ROUND((Demographics!AJ123-AVERAGE(Demographics!AJ$2:AJ$152))/_xlfn.STDEV.P(Demographics!AJ$2:AJ$152),4)</f>
        <v>-0.2334</v>
      </c>
      <c r="AK123" s="2">
        <f>ROUND((Demographics!AK123-AVERAGE(Demographics!AK$2:AK$152))/_xlfn.STDEV.P(Demographics!AK$2:AK$152),4)</f>
        <v>-4.4900000000000002E-2</v>
      </c>
      <c r="AL123" s="2">
        <f>ROUND((Demographics!AL123-AVERAGE(Demographics!AL$2:AL$152))/_xlfn.STDEV.P(Demographics!AL$2:AL$152),4)</f>
        <v>-0.1211</v>
      </c>
      <c r="AM123" s="2">
        <f>ROUND((Demographics!AM123-AVERAGE(Demographics!AM$2:AM$152))/_xlfn.STDEV.P(Demographics!AM$2:AM$152),4)</f>
        <v>-0.76659999999999995</v>
      </c>
      <c r="AN123" s="2">
        <f>ROUND((Demographics!AN123-AVERAGE(Demographics!AN$2:AN$152))/_xlfn.STDEV.P(Demographics!AN$2:AN$152),4)</f>
        <v>1.4514</v>
      </c>
      <c r="AO123" s="2">
        <f>ROUND((Demographics!AO123-AVERAGE(Demographics!AO$2:AO$152))/_xlfn.STDEV.P(Demographics!AO$2:AO$152),4)</f>
        <v>-0.52800000000000002</v>
      </c>
      <c r="AP123" s="2">
        <f>ROUND((Demographics!AP123-AVERAGE(Demographics!AP$2:AP$152))/_xlfn.STDEV.P(Demographics!AP$2:AP$152),4)</f>
        <v>-0.45710000000000001</v>
      </c>
      <c r="AQ123" s="2">
        <f>ROUND((Demographics!AQ123-AVERAGE(Demographics!AQ$2:AQ$152))/_xlfn.STDEV.P(Demographics!AQ$2:AQ$152),4)</f>
        <v>0.58840000000000003</v>
      </c>
      <c r="AR123" s="2">
        <f>ROUND((Demographics!AR123-AVERAGE(Demographics!AR$2:AR$152))/_xlfn.STDEV.P(Demographics!AR$2:AR$152),4)</f>
        <v>-1.4794</v>
      </c>
    </row>
    <row r="124" spans="1:44" x14ac:dyDescent="0.55000000000000004">
      <c r="A124" s="2" t="s">
        <v>123</v>
      </c>
      <c r="B124" s="2">
        <f>ROUND((Demographics!B124-AVERAGE(Demographics!B$2:B$152))/_xlfn.STDEV.P(Demographics!B$2:B$152),4)</f>
        <v>0.37519999999999998</v>
      </c>
      <c r="C124" s="2">
        <f>ROUND((Demographics!C124-AVERAGE(Demographics!C$2:C$152))/_xlfn.STDEV.P(Demographics!C$2:C$152),4)</f>
        <v>-0.62309999999999999</v>
      </c>
      <c r="D124" s="2">
        <f>ROUND((Demographics!D124-AVERAGE(Demographics!D$2:D$152))/_xlfn.STDEV.P(Demographics!D$2:D$152),4)</f>
        <v>-0.4884</v>
      </c>
      <c r="E124" s="2">
        <f>ROUND((Demographics!E124-AVERAGE(Demographics!E$2:E$152))/_xlfn.STDEV.P(Demographics!E$2:E$152),4)</f>
        <v>-1.3429</v>
      </c>
      <c r="F124" s="2">
        <f>ROUND((Demographics!F124-AVERAGE(Demographics!F$2:F$152))/_xlfn.STDEV.P(Demographics!F$2:F$152),4)</f>
        <v>-0.16650000000000001</v>
      </c>
      <c r="G124" s="2">
        <f>ROUND((Demographics!G124-AVERAGE(Demographics!G$2:G$152))/_xlfn.STDEV.P(Demographics!G$2:G$152),4)</f>
        <v>0.77259999999999995</v>
      </c>
      <c r="H124" s="2">
        <f>ROUND((Demographics!H124-AVERAGE(Demographics!H$2:H$152))/_xlfn.STDEV.P(Demographics!H$2:H$152),4)</f>
        <v>0.6169</v>
      </c>
      <c r="I124" s="2">
        <f>ROUND((Demographics!I124-AVERAGE(Demographics!I$2:I$152))/_xlfn.STDEV.P(Demographics!I$2:I$152),4)</f>
        <v>1.0069999999999999</v>
      </c>
      <c r="J124" s="2">
        <f>ROUND((Demographics!J124-AVERAGE(Demographics!J$2:J$152))/_xlfn.STDEV.P(Demographics!J$2:J$152),4)</f>
        <v>1.4269000000000001</v>
      </c>
      <c r="K124" s="2">
        <f>ROUND((Demographics!K124-AVERAGE(Demographics!K$2:K$152))/_xlfn.STDEV.P(Demographics!K$2:K$152),4)</f>
        <v>-1.0175000000000001</v>
      </c>
      <c r="L124" s="2">
        <f>ROUND((Demographics!L124-AVERAGE(Demographics!L$2:L$152))/_xlfn.STDEV.P(Demographics!L$2:L$152),4)</f>
        <v>1.0487</v>
      </c>
      <c r="M124" s="2">
        <f>ROUND((Demographics!M124-AVERAGE(Demographics!M$2:M$152))/_xlfn.STDEV.P(Demographics!M$2:M$152),4)</f>
        <v>-6.6199999999999995E-2</v>
      </c>
      <c r="N124" s="2">
        <f>ROUND((Demographics!N124-AVERAGE(Demographics!N$2:N$152))/_xlfn.STDEV.P(Demographics!N$2:N$152),4)</f>
        <v>-0.998</v>
      </c>
      <c r="O124" s="2">
        <f>ROUND((Demographics!O124-AVERAGE(Demographics!O$2:O$152))/_xlfn.STDEV.P(Demographics!O$2:O$152),4)</f>
        <v>-1.0225</v>
      </c>
      <c r="P124" s="2">
        <f>ROUND((Demographics!P124-AVERAGE(Demographics!P$2:P$152))/_xlfn.STDEV.P(Demographics!P$2:P$152),4)</f>
        <v>3.1312000000000002</v>
      </c>
      <c r="Q124" s="2">
        <f>ROUND((Demographics!Q124-AVERAGE(Demographics!Q$2:Q$152))/_xlfn.STDEV.P(Demographics!Q$2:Q$152),4)</f>
        <v>-2.7690999999999999</v>
      </c>
      <c r="R124" s="2">
        <f>ROUND((Demographics!R124-AVERAGE(Demographics!R$2:R$152))/_xlfn.STDEV.P(Demographics!R$2:R$152),4)</f>
        <v>-0.77349999999999997</v>
      </c>
      <c r="S124" s="2">
        <f>ROUND((Demographics!S124-AVERAGE(Demographics!S$2:S$152))/_xlfn.STDEV.P(Demographics!S$2:S$152),4)</f>
        <v>2.7928999999999999</v>
      </c>
      <c r="T124" s="2">
        <f>ROUND((Demographics!T124-AVERAGE(Demographics!T$2:T$152))/_xlfn.STDEV.P(Demographics!T$2:T$152),4)</f>
        <v>-1.0202</v>
      </c>
      <c r="U124" s="2">
        <f>ROUND((Demographics!U124-AVERAGE(Demographics!U$2:U$152))/_xlfn.STDEV.P(Demographics!U$2:U$152),4)</f>
        <v>-1.0323</v>
      </c>
      <c r="V124" s="2">
        <f>ROUND((Demographics!V124-AVERAGE(Demographics!V$2:V$152))/_xlfn.STDEV.P(Demographics!V$2:V$152),4)</f>
        <v>7.46E-2</v>
      </c>
      <c r="W124" s="2">
        <f>ROUND((Demographics!W124-AVERAGE(Demographics!W$2:W$152))/_xlfn.STDEV.P(Demographics!W$2:W$152),4)</f>
        <v>-1.4492</v>
      </c>
      <c r="X124" s="2">
        <f>ROUND((Demographics!X124-AVERAGE(Demographics!X$2:X$152))/_xlfn.STDEV.P(Demographics!X$2:X$152),4)</f>
        <v>-1.3839999999999999</v>
      </c>
      <c r="Y124" s="2">
        <f>ROUND((Demographics!Y124-AVERAGE(Demographics!Y$2:Y$152))/_xlfn.STDEV.P(Demographics!Y$2:Y$152),4)</f>
        <v>0.73819999999999997</v>
      </c>
      <c r="Z124" s="2">
        <f>ROUND((Demographics!Z124-AVERAGE(Demographics!Z$2:Z$152))/_xlfn.STDEV.P(Demographics!Z$2:Z$152),4)</f>
        <v>0.85319999999999996</v>
      </c>
      <c r="AA124" s="2">
        <f>ROUND((Demographics!AA124-AVERAGE(Demographics!AA$2:AA$152))/_xlfn.STDEV.P(Demographics!AA$2:AA$152),4)</f>
        <v>1.4067000000000001</v>
      </c>
      <c r="AB124" s="2">
        <f>ROUND((Demographics!AB124-AVERAGE(Demographics!AB$2:AB$152))/_xlfn.STDEV.P(Demographics!AB$2:AB$152),4)</f>
        <v>-0.8629</v>
      </c>
      <c r="AC124" s="2">
        <f>ROUND((Demographics!AC124-AVERAGE(Demographics!AC$2:AC$152))/_xlfn.STDEV.P(Demographics!AC$2:AC$152),4)</f>
        <v>-0.93420000000000003</v>
      </c>
      <c r="AD124" s="2">
        <f>ROUND((Demographics!AD124-AVERAGE(Demographics!AD$2:AD$152))/_xlfn.STDEV.P(Demographics!AD$2:AD$152),4)</f>
        <v>0.61880000000000002</v>
      </c>
      <c r="AE124" s="2">
        <f>ROUND((Demographics!AE124-AVERAGE(Demographics!AE$2:AE$152))/_xlfn.STDEV.P(Demographics!AE$2:AE$152),4)</f>
        <v>-0.1116</v>
      </c>
      <c r="AF124" s="2">
        <f>ROUND((Demographics!AF124-AVERAGE(Demographics!AF$2:AF$152))/_xlfn.STDEV.P(Demographics!AF$2:AF$152),4)</f>
        <v>1.0152000000000001</v>
      </c>
      <c r="AG124" s="2">
        <f>ROUND((Demographics!AG124-AVERAGE(Demographics!AG$2:AG$152))/_xlfn.STDEV.P(Demographics!AG$2:AG$152),4)</f>
        <v>1.4258</v>
      </c>
      <c r="AH124" s="2">
        <f>ROUND((Demographics!AH124-AVERAGE(Demographics!AH$2:AH$152))/_xlfn.STDEV.P(Demographics!AH$2:AH$152),4)</f>
        <v>-0.7742</v>
      </c>
      <c r="AI124" s="2">
        <f>ROUND((Demographics!AI124-AVERAGE(Demographics!AI$2:AI$152))/_xlfn.STDEV.P(Demographics!AI$2:AI$152),4)</f>
        <v>-0.52749999999999997</v>
      </c>
      <c r="AJ124" s="2">
        <f>ROUND((Demographics!AJ124-AVERAGE(Demographics!AJ$2:AJ$152))/_xlfn.STDEV.P(Demographics!AJ$2:AJ$152),4)</f>
        <v>-0.2404</v>
      </c>
      <c r="AK124" s="2">
        <f>ROUND((Demographics!AK124-AVERAGE(Demographics!AK$2:AK$152))/_xlfn.STDEV.P(Demographics!AK$2:AK$152),4)</f>
        <v>-7.6200000000000004E-2</v>
      </c>
      <c r="AL124" s="2">
        <f>ROUND((Demographics!AL124-AVERAGE(Demographics!AL$2:AL$152))/_xlfn.STDEV.P(Demographics!AL$2:AL$152),4)</f>
        <v>-1.4218999999999999</v>
      </c>
      <c r="AM124" s="2">
        <f>ROUND((Demographics!AM124-AVERAGE(Demographics!AM$2:AM$152))/_xlfn.STDEV.P(Demographics!AM$2:AM$152),4)</f>
        <v>-1.0385</v>
      </c>
      <c r="AN124" s="2">
        <f>ROUND((Demographics!AN124-AVERAGE(Demographics!AN$2:AN$152))/_xlfn.STDEV.P(Demographics!AN$2:AN$152),4)</f>
        <v>0.6956</v>
      </c>
      <c r="AO124" s="2">
        <f>ROUND((Demographics!AO124-AVERAGE(Demographics!AO$2:AO$152))/_xlfn.STDEV.P(Demographics!AO$2:AO$152),4)</f>
        <v>0.27710000000000001</v>
      </c>
      <c r="AP124" s="2">
        <f>ROUND((Demographics!AP124-AVERAGE(Demographics!AP$2:AP$152))/_xlfn.STDEV.P(Demographics!AP$2:AP$152),4)</f>
        <v>0.19620000000000001</v>
      </c>
      <c r="AQ124" s="2">
        <f>ROUND((Demographics!AQ124-AVERAGE(Demographics!AQ$2:AQ$152))/_xlfn.STDEV.P(Demographics!AQ$2:AQ$152),4)</f>
        <v>8.6599999999999996E-2</v>
      </c>
      <c r="AR124" s="2">
        <f>ROUND((Demographics!AR124-AVERAGE(Demographics!AR$2:AR$152))/_xlfn.STDEV.P(Demographics!AR$2:AR$152),4)</f>
        <v>-1.0176000000000001</v>
      </c>
    </row>
    <row r="125" spans="1:44" x14ac:dyDescent="0.55000000000000004">
      <c r="A125" s="2" t="s">
        <v>124</v>
      </c>
      <c r="B125" s="2">
        <f>ROUND((Demographics!B125-AVERAGE(Demographics!B$2:B$152))/_xlfn.STDEV.P(Demographics!B$2:B$152),4)</f>
        <v>-0.19040000000000001</v>
      </c>
      <c r="C125" s="2">
        <f>ROUND((Demographics!C125-AVERAGE(Demographics!C$2:C$152))/_xlfn.STDEV.P(Demographics!C$2:C$152),4)</f>
        <v>0.1109</v>
      </c>
      <c r="D125" s="2">
        <f>ROUND((Demographics!D125-AVERAGE(Demographics!D$2:D$152))/_xlfn.STDEV.P(Demographics!D$2:D$152),4)</f>
        <v>1.9247000000000001</v>
      </c>
      <c r="E125" s="2">
        <f>ROUND((Demographics!E125-AVERAGE(Demographics!E$2:E$152))/_xlfn.STDEV.P(Demographics!E$2:E$152),4)</f>
        <v>1.4803999999999999</v>
      </c>
      <c r="F125" s="2">
        <f>ROUND((Demographics!F125-AVERAGE(Demographics!F$2:F$152))/_xlfn.STDEV.P(Demographics!F$2:F$152),4)</f>
        <v>-2.3477000000000001</v>
      </c>
      <c r="G125" s="2">
        <f>ROUND((Demographics!G125-AVERAGE(Demographics!G$2:G$152))/_xlfn.STDEV.P(Demographics!G$2:G$152),4)</f>
        <v>-1.4221999999999999</v>
      </c>
      <c r="H125" s="2">
        <f>ROUND((Demographics!H125-AVERAGE(Demographics!H$2:H$152))/_xlfn.STDEV.P(Demographics!H$2:H$152),4)</f>
        <v>-1.218</v>
      </c>
      <c r="I125" s="2">
        <f>ROUND((Demographics!I125-AVERAGE(Demographics!I$2:I$152))/_xlfn.STDEV.P(Demographics!I$2:I$152),4)</f>
        <v>-2.4058000000000002</v>
      </c>
      <c r="J125" s="2">
        <f>ROUND((Demographics!J125-AVERAGE(Demographics!J$2:J$152))/_xlfn.STDEV.P(Demographics!J$2:J$152),4)</f>
        <v>-0.58609999999999995</v>
      </c>
      <c r="K125" s="2">
        <f>ROUND((Demographics!K125-AVERAGE(Demographics!K$2:K$152))/_xlfn.STDEV.P(Demographics!K$2:K$152),4)</f>
        <v>1.2859</v>
      </c>
      <c r="L125" s="2">
        <f>ROUND((Demographics!L125-AVERAGE(Demographics!L$2:L$152))/_xlfn.STDEV.P(Demographics!L$2:L$152),4)</f>
        <v>-0.68799999999999994</v>
      </c>
      <c r="M125" s="2">
        <f>ROUND((Demographics!M125-AVERAGE(Demographics!M$2:M$152))/_xlfn.STDEV.P(Demographics!M$2:M$152),4)</f>
        <v>-1.4979</v>
      </c>
      <c r="N125" s="2">
        <f>ROUND((Demographics!N125-AVERAGE(Demographics!N$2:N$152))/_xlfn.STDEV.P(Demographics!N$2:N$152),4)</f>
        <v>1.0212000000000001</v>
      </c>
      <c r="O125" s="2">
        <f>ROUND((Demographics!O125-AVERAGE(Demographics!O$2:O$152))/_xlfn.STDEV.P(Demographics!O$2:O$152),4)</f>
        <v>1.3888</v>
      </c>
      <c r="P125" s="2">
        <f>ROUND((Demographics!P125-AVERAGE(Demographics!P$2:P$152))/_xlfn.STDEV.P(Demographics!P$2:P$152),4)</f>
        <v>-0.51439999999999997</v>
      </c>
      <c r="Q125" s="2">
        <f>ROUND((Demographics!Q125-AVERAGE(Demographics!Q$2:Q$152))/_xlfn.STDEV.P(Demographics!Q$2:Q$152),4)</f>
        <v>0.26340000000000002</v>
      </c>
      <c r="R125" s="2">
        <f>ROUND((Demographics!R125-AVERAGE(Demographics!R$2:R$152))/_xlfn.STDEV.P(Demographics!R$2:R$152),4)</f>
        <v>0.43809999999999999</v>
      </c>
      <c r="S125" s="2">
        <f>ROUND((Demographics!S125-AVERAGE(Demographics!S$2:S$152))/_xlfn.STDEV.P(Demographics!S$2:S$152),4)</f>
        <v>-0.77710000000000001</v>
      </c>
      <c r="T125" s="2">
        <f>ROUND((Demographics!T125-AVERAGE(Demographics!T$2:T$152))/_xlfn.STDEV.P(Demographics!T$2:T$152),4)</f>
        <v>1.5335000000000001</v>
      </c>
      <c r="U125" s="2">
        <f>ROUND((Demographics!U125-AVERAGE(Demographics!U$2:U$152))/_xlfn.STDEV.P(Demographics!U$2:U$152),4)</f>
        <v>1.0261</v>
      </c>
      <c r="V125" s="2">
        <f>ROUND((Demographics!V125-AVERAGE(Demographics!V$2:V$152))/_xlfn.STDEV.P(Demographics!V$2:V$152),4)</f>
        <v>-0.82740000000000002</v>
      </c>
      <c r="W125" s="2">
        <f>ROUND((Demographics!W125-AVERAGE(Demographics!W$2:W$152))/_xlfn.STDEV.P(Demographics!W$2:W$152),4)</f>
        <v>-0.35759999999999997</v>
      </c>
      <c r="X125" s="2">
        <f>ROUND((Demographics!X125-AVERAGE(Demographics!X$2:X$152))/_xlfn.STDEV.P(Demographics!X$2:X$152),4)</f>
        <v>0.78490000000000004</v>
      </c>
      <c r="Y125" s="2">
        <f>ROUND((Demographics!Y125-AVERAGE(Demographics!Y$2:Y$152))/_xlfn.STDEV.P(Demographics!Y$2:Y$152),4)</f>
        <v>-0.31530000000000002</v>
      </c>
      <c r="Z125" s="2">
        <f>ROUND((Demographics!Z125-AVERAGE(Demographics!Z$2:Z$152))/_xlfn.STDEV.P(Demographics!Z$2:Z$152),4)</f>
        <v>1.3899999999999999E-2</v>
      </c>
      <c r="AA125" s="2">
        <f>ROUND((Demographics!AA125-AVERAGE(Demographics!AA$2:AA$152))/_xlfn.STDEV.P(Demographics!AA$2:AA$152),4)</f>
        <v>-0.7228</v>
      </c>
      <c r="AB125" s="2">
        <f>ROUND((Demographics!AB125-AVERAGE(Demographics!AB$2:AB$152))/_xlfn.STDEV.P(Demographics!AB$2:AB$152),4)</f>
        <v>0.84719999999999995</v>
      </c>
      <c r="AC125" s="2">
        <f>ROUND((Demographics!AC125-AVERAGE(Demographics!AC$2:AC$152))/_xlfn.STDEV.P(Demographics!AC$2:AC$152),4)</f>
        <v>-0.72789999999999999</v>
      </c>
      <c r="AD125" s="2">
        <f>ROUND((Demographics!AD125-AVERAGE(Demographics!AD$2:AD$152))/_xlfn.STDEV.P(Demographics!AD$2:AD$152),4)</f>
        <v>-1.2321</v>
      </c>
      <c r="AE125" s="2">
        <f>ROUND((Demographics!AE125-AVERAGE(Demographics!AE$2:AE$152))/_xlfn.STDEV.P(Demographics!AE$2:AE$152),4)</f>
        <v>-0.75180000000000002</v>
      </c>
      <c r="AF125" s="2">
        <f>ROUND((Demographics!AF125-AVERAGE(Demographics!AF$2:AF$152))/_xlfn.STDEV.P(Demographics!AF$2:AF$152),4)</f>
        <v>-0.33300000000000002</v>
      </c>
      <c r="AG125" s="2">
        <f>ROUND((Demographics!AG125-AVERAGE(Demographics!AG$2:AG$152))/_xlfn.STDEV.P(Demographics!AG$2:AG$152),4)</f>
        <v>-1.5568</v>
      </c>
      <c r="AH125" s="2">
        <f>ROUND((Demographics!AH125-AVERAGE(Demographics!AH$2:AH$152))/_xlfn.STDEV.P(Demographics!AH$2:AH$152),4)</f>
        <v>0.47539999999999999</v>
      </c>
      <c r="AI125" s="2">
        <f>ROUND((Demographics!AI125-AVERAGE(Demographics!AI$2:AI$152))/_xlfn.STDEV.P(Demographics!AI$2:AI$152),4)</f>
        <v>1.5758000000000001</v>
      </c>
      <c r="AJ125" s="2">
        <f>ROUND((Demographics!AJ125-AVERAGE(Demographics!AJ$2:AJ$152))/_xlfn.STDEV.P(Demographics!AJ$2:AJ$152),4)</f>
        <v>-0.21959999999999999</v>
      </c>
      <c r="AK125" s="2">
        <f>ROUND((Demographics!AK125-AVERAGE(Demographics!AK$2:AK$152))/_xlfn.STDEV.P(Demographics!AK$2:AK$152),4)</f>
        <v>5.6883999999999997</v>
      </c>
      <c r="AL125" s="2">
        <f>ROUND((Demographics!AL125-AVERAGE(Demographics!AL$2:AL$152))/_xlfn.STDEV.P(Demographics!AL$2:AL$152),4)</f>
        <v>-1.6035999999999999</v>
      </c>
      <c r="AM125" s="2">
        <f>ROUND((Demographics!AM125-AVERAGE(Demographics!AM$2:AM$152))/_xlfn.STDEV.P(Demographics!AM$2:AM$152),4)</f>
        <v>-1.0991</v>
      </c>
      <c r="AN125" s="2">
        <f>ROUND((Demographics!AN125-AVERAGE(Demographics!AN$2:AN$152))/_xlfn.STDEV.P(Demographics!AN$2:AN$152),4)</f>
        <v>-1.4614</v>
      </c>
      <c r="AO125" s="2">
        <f>ROUND((Demographics!AO125-AVERAGE(Demographics!AO$2:AO$152))/_xlfn.STDEV.P(Demographics!AO$2:AO$152),4)</f>
        <v>1.1708000000000001</v>
      </c>
      <c r="AP125" s="2">
        <f>ROUND((Demographics!AP125-AVERAGE(Demographics!AP$2:AP$152))/_xlfn.STDEV.P(Demographics!AP$2:AP$152),4)</f>
        <v>1.9781</v>
      </c>
      <c r="AQ125" s="2">
        <f>ROUND((Demographics!AQ125-AVERAGE(Demographics!AQ$2:AQ$152))/_xlfn.STDEV.P(Demographics!AQ$2:AQ$152),4)</f>
        <v>0.75009999999999999</v>
      </c>
      <c r="AR125" s="2">
        <f>ROUND((Demographics!AR125-AVERAGE(Demographics!AR$2:AR$152))/_xlfn.STDEV.P(Demographics!AR$2:AR$152),4)</f>
        <v>0.1174</v>
      </c>
    </row>
    <row r="126" spans="1:44" x14ac:dyDescent="0.55000000000000004">
      <c r="A126" s="2" t="s">
        <v>125</v>
      </c>
      <c r="B126" s="2">
        <f>ROUND((Demographics!B126-AVERAGE(Demographics!B$2:B$152))/_xlfn.STDEV.P(Demographics!B$2:B$152),4)</f>
        <v>0.37519999999999998</v>
      </c>
      <c r="C126" s="2">
        <f>ROUND((Demographics!C126-AVERAGE(Demographics!C$2:C$152))/_xlfn.STDEV.P(Demographics!C$2:C$152),4)</f>
        <v>-0.4239</v>
      </c>
      <c r="D126" s="2">
        <f>ROUND((Demographics!D126-AVERAGE(Demographics!D$2:D$152))/_xlfn.STDEV.P(Demographics!D$2:D$152),4)</f>
        <v>-0.4884</v>
      </c>
      <c r="E126" s="2">
        <f>ROUND((Demographics!E126-AVERAGE(Demographics!E$2:E$152))/_xlfn.STDEV.P(Demographics!E$2:E$152),4)</f>
        <v>-0.76200000000000001</v>
      </c>
      <c r="F126" s="2">
        <f>ROUND((Demographics!F126-AVERAGE(Demographics!F$2:F$152))/_xlfn.STDEV.P(Demographics!F$2:F$152),4)</f>
        <v>-0.55449999999999999</v>
      </c>
      <c r="G126" s="2">
        <f>ROUND((Demographics!G126-AVERAGE(Demographics!G$2:G$152))/_xlfn.STDEV.P(Demographics!G$2:G$152),4)</f>
        <v>0.36270000000000002</v>
      </c>
      <c r="H126" s="2">
        <f>ROUND((Demographics!H126-AVERAGE(Demographics!H$2:H$152))/_xlfn.STDEV.P(Demographics!H$2:H$152),4)</f>
        <v>0.64070000000000005</v>
      </c>
      <c r="I126" s="2">
        <f>ROUND((Demographics!I126-AVERAGE(Demographics!I$2:I$152))/_xlfn.STDEV.P(Demographics!I$2:I$152),4)</f>
        <v>0.98939999999999995</v>
      </c>
      <c r="J126" s="2">
        <f>ROUND((Demographics!J126-AVERAGE(Demographics!J$2:J$152))/_xlfn.STDEV.P(Demographics!J$2:J$152),4)</f>
        <v>1.0443</v>
      </c>
      <c r="K126" s="2">
        <f>ROUND((Demographics!K126-AVERAGE(Demographics!K$2:K$152))/_xlfn.STDEV.P(Demographics!K$2:K$152),4)</f>
        <v>-0.51819999999999999</v>
      </c>
      <c r="L126" s="2">
        <f>ROUND((Demographics!L126-AVERAGE(Demographics!L$2:L$152))/_xlfn.STDEV.P(Demographics!L$2:L$152),4)</f>
        <v>0.58030000000000004</v>
      </c>
      <c r="M126" s="2">
        <f>ROUND((Demographics!M126-AVERAGE(Demographics!M$2:M$152))/_xlfn.STDEV.P(Demographics!M$2:M$152),4)</f>
        <v>1.3824000000000001</v>
      </c>
      <c r="N126" s="2">
        <f>ROUND((Demographics!N126-AVERAGE(Demographics!N$2:N$152))/_xlfn.STDEV.P(Demographics!N$2:N$152),4)</f>
        <v>-1.0608</v>
      </c>
      <c r="O126" s="2">
        <f>ROUND((Demographics!O126-AVERAGE(Demographics!O$2:O$152))/_xlfn.STDEV.P(Demographics!O$2:O$152),4)</f>
        <v>-0.95989999999999998</v>
      </c>
      <c r="P126" s="2">
        <f>ROUND((Demographics!P126-AVERAGE(Demographics!P$2:P$152))/_xlfn.STDEV.P(Demographics!P$2:P$152),4)</f>
        <v>0.6371</v>
      </c>
      <c r="Q126" s="2">
        <f>ROUND((Demographics!Q126-AVERAGE(Demographics!Q$2:Q$152))/_xlfn.STDEV.P(Demographics!Q$2:Q$152),4)</f>
        <v>-0.60819999999999996</v>
      </c>
      <c r="R126" s="2">
        <f>ROUND((Demographics!R126-AVERAGE(Demographics!R$2:R$152))/_xlfn.STDEV.P(Demographics!R$2:R$152),4)</f>
        <v>0.2021</v>
      </c>
      <c r="S126" s="2">
        <f>ROUND((Demographics!S126-AVERAGE(Demographics!S$2:S$152))/_xlfn.STDEV.P(Demographics!S$2:S$152),4)</f>
        <v>0.32840000000000003</v>
      </c>
      <c r="T126" s="2">
        <f>ROUND((Demographics!T126-AVERAGE(Demographics!T$2:T$152))/_xlfn.STDEV.P(Demographics!T$2:T$152),4)</f>
        <v>-0.64290000000000003</v>
      </c>
      <c r="U126" s="2">
        <f>ROUND((Demographics!U126-AVERAGE(Demographics!U$2:U$152))/_xlfn.STDEV.P(Demographics!U$2:U$152),4)</f>
        <v>-0.76349999999999996</v>
      </c>
      <c r="V126" s="2">
        <f>ROUND((Demographics!V126-AVERAGE(Demographics!V$2:V$152))/_xlfn.STDEV.P(Demographics!V$2:V$152),4)</f>
        <v>-0.8105</v>
      </c>
      <c r="W126" s="2">
        <f>ROUND((Demographics!W126-AVERAGE(Demographics!W$2:W$152))/_xlfn.STDEV.P(Demographics!W$2:W$152),4)</f>
        <v>0.4839</v>
      </c>
      <c r="X126" s="2">
        <f>ROUND((Demographics!X126-AVERAGE(Demographics!X$2:X$152))/_xlfn.STDEV.P(Demographics!X$2:X$152),4)</f>
        <v>-0.3987</v>
      </c>
      <c r="Y126" s="2">
        <f>ROUND((Demographics!Y126-AVERAGE(Demographics!Y$2:Y$152))/_xlfn.STDEV.P(Demographics!Y$2:Y$152),4)</f>
        <v>0.72919999999999996</v>
      </c>
      <c r="Z126" s="2">
        <f>ROUND((Demographics!Z126-AVERAGE(Demographics!Z$2:Z$152))/_xlfn.STDEV.P(Demographics!Z$2:Z$152),4)</f>
        <v>1.0734999999999999</v>
      </c>
      <c r="AA126" s="2">
        <f>ROUND((Demographics!AA126-AVERAGE(Demographics!AA$2:AA$152))/_xlfn.STDEV.P(Demographics!AA$2:AA$152),4)</f>
        <v>-1.1886000000000001</v>
      </c>
      <c r="AB126" s="2">
        <f>ROUND((Demographics!AB126-AVERAGE(Demographics!AB$2:AB$152))/_xlfn.STDEV.P(Demographics!AB$2:AB$152),4)</f>
        <v>-0.92579999999999996</v>
      </c>
      <c r="AC126" s="2">
        <f>ROUND((Demographics!AC126-AVERAGE(Demographics!AC$2:AC$152))/_xlfn.STDEV.P(Demographics!AC$2:AC$152),4)</f>
        <v>0.84209999999999996</v>
      </c>
      <c r="AD126" s="2">
        <f>ROUND((Demographics!AD126-AVERAGE(Demographics!AD$2:AD$152))/_xlfn.STDEV.P(Demographics!AD$2:AD$152),4)</f>
        <v>0.7349</v>
      </c>
      <c r="AE126" s="2">
        <f>ROUND((Demographics!AE126-AVERAGE(Demographics!AE$2:AE$152))/_xlfn.STDEV.P(Demographics!AE$2:AE$152),4)</f>
        <v>1.1946000000000001</v>
      </c>
      <c r="AF126" s="2">
        <f>ROUND((Demographics!AF126-AVERAGE(Demographics!AF$2:AF$152))/_xlfn.STDEV.P(Demographics!AF$2:AF$152),4)</f>
        <v>0.20399999999999999</v>
      </c>
      <c r="AG126" s="2">
        <f>ROUND((Demographics!AG126-AVERAGE(Demographics!AG$2:AG$152))/_xlfn.STDEV.P(Demographics!AG$2:AG$152),4)</f>
        <v>1.5338000000000001</v>
      </c>
      <c r="AH126" s="2">
        <f>ROUND((Demographics!AH126-AVERAGE(Demographics!AH$2:AH$152))/_xlfn.STDEV.P(Demographics!AH$2:AH$152),4)</f>
        <v>-0.68379999999999996</v>
      </c>
      <c r="AI126" s="2">
        <f>ROUND((Demographics!AI126-AVERAGE(Demographics!AI$2:AI$152))/_xlfn.STDEV.P(Demographics!AI$2:AI$152),4)</f>
        <v>-0.5373</v>
      </c>
      <c r="AJ126" s="2">
        <f>ROUND((Demographics!AJ126-AVERAGE(Demographics!AJ$2:AJ$152))/_xlfn.STDEV.P(Demographics!AJ$2:AJ$152),4)</f>
        <v>-0.2404</v>
      </c>
      <c r="AK126" s="2">
        <f>ROUND((Demographics!AK126-AVERAGE(Demographics!AK$2:AK$152))/_xlfn.STDEV.P(Demographics!AK$2:AK$152),4)</f>
        <v>-1.0822000000000001</v>
      </c>
      <c r="AL126" s="2">
        <f>ROUND((Demographics!AL126-AVERAGE(Demographics!AL$2:AL$152))/_xlfn.STDEV.P(Demographics!AL$2:AL$152),4)</f>
        <v>-0.62629999999999997</v>
      </c>
      <c r="AM126" s="2">
        <f>ROUND((Demographics!AM126-AVERAGE(Demographics!AM$2:AM$152))/_xlfn.STDEV.P(Demographics!AM$2:AM$152),4)</f>
        <v>-8.4099999999999994E-2</v>
      </c>
      <c r="AN126" s="2">
        <f>ROUND((Demographics!AN126-AVERAGE(Demographics!AN$2:AN$152))/_xlfn.STDEV.P(Demographics!AN$2:AN$152),4)</f>
        <v>0.2452</v>
      </c>
      <c r="AO126" s="2">
        <f>ROUND((Demographics!AO126-AVERAGE(Demographics!AO$2:AO$152))/_xlfn.STDEV.P(Demographics!AO$2:AO$152),4)</f>
        <v>0.18110000000000001</v>
      </c>
      <c r="AP126" s="2">
        <f>ROUND((Demographics!AP126-AVERAGE(Demographics!AP$2:AP$152))/_xlfn.STDEV.P(Demographics!AP$2:AP$152),4)</f>
        <v>-0.1011</v>
      </c>
      <c r="AQ126" s="2">
        <f>ROUND((Demographics!AQ126-AVERAGE(Demographics!AQ$2:AQ$152))/_xlfn.STDEV.P(Demographics!AQ$2:AQ$152),4)</f>
        <v>0.67200000000000004</v>
      </c>
      <c r="AR126" s="2">
        <f>ROUND((Demographics!AR126-AVERAGE(Demographics!AR$2:AR$152))/_xlfn.STDEV.P(Demographics!AR$2:AR$152),4)</f>
        <v>-0.64390000000000003</v>
      </c>
    </row>
    <row r="127" spans="1:44" x14ac:dyDescent="0.55000000000000004">
      <c r="A127" s="2" t="s">
        <v>126</v>
      </c>
      <c r="B127" s="2">
        <f>ROUND((Demographics!B127-AVERAGE(Demographics!B$2:B$152))/_xlfn.STDEV.P(Demographics!B$2:B$152),4)</f>
        <v>1.7576000000000001</v>
      </c>
      <c r="C127" s="2">
        <f>ROUND((Demographics!C127-AVERAGE(Demographics!C$2:C$152))/_xlfn.STDEV.P(Demographics!C$2:C$152),4)</f>
        <v>4.8300000000000003E-2</v>
      </c>
      <c r="D127" s="2">
        <f>ROUND((Demographics!D127-AVERAGE(Demographics!D$2:D$152))/_xlfn.STDEV.P(Demographics!D$2:D$152),4)</f>
        <v>0.40010000000000001</v>
      </c>
      <c r="E127" s="2">
        <f>ROUND((Demographics!E127-AVERAGE(Demographics!E$2:E$152))/_xlfn.STDEV.P(Demographics!E$2:E$152),4)</f>
        <v>1.1868000000000001</v>
      </c>
      <c r="F127" s="2">
        <f>ROUND((Demographics!F127-AVERAGE(Demographics!F$2:F$152))/_xlfn.STDEV.P(Demographics!F$2:F$152),4)</f>
        <v>0.34739999999999999</v>
      </c>
      <c r="G127" s="2">
        <f>ROUND((Demographics!G127-AVERAGE(Demographics!G$2:G$152))/_xlfn.STDEV.P(Demographics!G$2:G$152),4)</f>
        <v>-1.8752</v>
      </c>
      <c r="H127" s="2">
        <f>ROUND((Demographics!H127-AVERAGE(Demographics!H$2:H$152))/_xlfn.STDEV.P(Demographics!H$2:H$152),4)</f>
        <v>-1.4801</v>
      </c>
      <c r="I127" s="2">
        <f>ROUND((Demographics!I127-AVERAGE(Demographics!I$2:I$152))/_xlfn.STDEV.P(Demographics!I$2:I$152),4)</f>
        <v>0.2122</v>
      </c>
      <c r="J127" s="2">
        <f>ROUND((Demographics!J127-AVERAGE(Demographics!J$2:J$152))/_xlfn.STDEV.P(Demographics!J$2:J$152),4)</f>
        <v>-0.38940000000000002</v>
      </c>
      <c r="K127" s="2">
        <f>ROUND((Demographics!K127-AVERAGE(Demographics!K$2:K$152))/_xlfn.STDEV.P(Demographics!K$2:K$152),4)</f>
        <v>1.1665000000000001</v>
      </c>
      <c r="L127" s="2">
        <f>ROUND((Demographics!L127-AVERAGE(Demographics!L$2:L$152))/_xlfn.STDEV.P(Demographics!L$2:L$152),4)</f>
        <v>5.45E-2</v>
      </c>
      <c r="M127" s="2">
        <f>ROUND((Demographics!M127-AVERAGE(Demographics!M$2:M$152))/_xlfn.STDEV.P(Demographics!M$2:M$152),4)</f>
        <v>1.2202</v>
      </c>
      <c r="N127" s="2">
        <f>ROUND((Demographics!N127-AVERAGE(Demographics!N$2:N$152))/_xlfn.STDEV.P(Demographics!N$2:N$152),4)</f>
        <v>-0.46139999999999998</v>
      </c>
      <c r="O127" s="2">
        <f>ROUND((Demographics!O127-AVERAGE(Demographics!O$2:O$152))/_xlfn.STDEV.P(Demographics!O$2:O$152),4)</f>
        <v>-0.71419999999999995</v>
      </c>
      <c r="P127" s="2">
        <f>ROUND((Demographics!P127-AVERAGE(Demographics!P$2:P$152))/_xlfn.STDEV.P(Demographics!P$2:P$152),4)</f>
        <v>-0.37590000000000001</v>
      </c>
      <c r="Q127" s="2">
        <f>ROUND((Demographics!Q127-AVERAGE(Demographics!Q$2:Q$152))/_xlfn.STDEV.P(Demographics!Q$2:Q$152),4)</f>
        <v>1.3662000000000001</v>
      </c>
      <c r="R127" s="2">
        <f>ROUND((Demographics!R127-AVERAGE(Demographics!R$2:R$152))/_xlfn.STDEV.P(Demographics!R$2:R$152),4)</f>
        <v>-9.7000000000000003E-3</v>
      </c>
      <c r="S127" s="2">
        <f>ROUND((Demographics!S127-AVERAGE(Demographics!S$2:S$152))/_xlfn.STDEV.P(Demographics!S$2:S$152),4)</f>
        <v>0.42159999999999997</v>
      </c>
      <c r="T127" s="2">
        <f>ROUND((Demographics!T127-AVERAGE(Demographics!T$2:T$152))/_xlfn.STDEV.P(Demographics!T$2:T$152),4)</f>
        <v>-0.2472</v>
      </c>
      <c r="U127" s="2">
        <f>ROUND((Demographics!U127-AVERAGE(Demographics!U$2:U$152))/_xlfn.STDEV.P(Demographics!U$2:U$152),4)</f>
        <v>-0.46450000000000002</v>
      </c>
      <c r="V127" s="2">
        <f>ROUND((Demographics!V127-AVERAGE(Demographics!V$2:V$152))/_xlfn.STDEV.P(Demographics!V$2:V$152),4)</f>
        <v>-0.62060000000000004</v>
      </c>
      <c r="W127" s="2">
        <f>ROUND((Demographics!W127-AVERAGE(Demographics!W$2:W$152))/_xlfn.STDEV.P(Demographics!W$2:W$152),4)</f>
        <v>0.97370000000000001</v>
      </c>
      <c r="X127" s="2">
        <f>ROUND((Demographics!X127-AVERAGE(Demographics!X$2:X$152))/_xlfn.STDEV.P(Demographics!X$2:X$152),4)</f>
        <v>0.7339</v>
      </c>
      <c r="Y127" s="2">
        <f>ROUND((Demographics!Y127-AVERAGE(Demographics!Y$2:Y$152))/_xlfn.STDEV.P(Demographics!Y$2:Y$152),4)</f>
        <v>4.9799999999999997E-2</v>
      </c>
      <c r="Z127" s="2">
        <f>ROUND((Demographics!Z127-AVERAGE(Demographics!Z$2:Z$152))/_xlfn.STDEV.P(Demographics!Z$2:Z$152),4)</f>
        <v>0.12089999999999999</v>
      </c>
      <c r="AA127" s="2">
        <f>ROUND((Demographics!AA127-AVERAGE(Demographics!AA$2:AA$152))/_xlfn.STDEV.P(Demographics!AA$2:AA$152),4)</f>
        <v>-0.82930000000000004</v>
      </c>
      <c r="AB127" s="2">
        <f>ROUND((Demographics!AB127-AVERAGE(Demographics!AB$2:AB$152))/_xlfn.STDEV.P(Demographics!AB$2:AB$152),4)</f>
        <v>-0.7127</v>
      </c>
      <c r="AC127" s="2">
        <f>ROUND((Demographics!AC127-AVERAGE(Demographics!AC$2:AC$152))/_xlfn.STDEV.P(Demographics!AC$2:AC$152),4)</f>
        <v>0.59089999999999998</v>
      </c>
      <c r="AD127" s="2">
        <f>ROUND((Demographics!AD127-AVERAGE(Demographics!AD$2:AD$152))/_xlfn.STDEV.P(Demographics!AD$2:AD$152),4)</f>
        <v>0.3609</v>
      </c>
      <c r="AE127" s="2">
        <f>ROUND((Demographics!AE127-AVERAGE(Demographics!AE$2:AE$152))/_xlfn.STDEV.P(Demographics!AE$2:AE$152),4)</f>
        <v>1.6527000000000001</v>
      </c>
      <c r="AF127" s="2">
        <f>ROUND((Demographics!AF127-AVERAGE(Demographics!AF$2:AF$152))/_xlfn.STDEV.P(Demographics!AF$2:AF$152),4)</f>
        <v>-0.46100000000000002</v>
      </c>
      <c r="AG127" s="2">
        <f>ROUND((Demographics!AG127-AVERAGE(Demographics!AG$2:AG$152))/_xlfn.STDEV.P(Demographics!AG$2:AG$152),4)</f>
        <v>0.1236</v>
      </c>
      <c r="AH127" s="2">
        <f>ROUND((Demographics!AH127-AVERAGE(Demographics!AH$2:AH$152))/_xlfn.STDEV.P(Demographics!AH$2:AH$152),4)</f>
        <v>-0.22750000000000001</v>
      </c>
      <c r="AI127" s="2">
        <f>ROUND((Demographics!AI127-AVERAGE(Demographics!AI$2:AI$152))/_xlfn.STDEV.P(Demographics!AI$2:AI$152),4)</f>
        <v>-0.1908</v>
      </c>
      <c r="AJ127" s="2">
        <f>ROUND((Demographics!AJ127-AVERAGE(Demographics!AJ$2:AJ$152))/_xlfn.STDEV.P(Demographics!AJ$2:AJ$152),4)</f>
        <v>-0.20569999999999999</v>
      </c>
      <c r="AK127" s="2">
        <f>ROUND((Demographics!AK127-AVERAGE(Demographics!AK$2:AK$152))/_xlfn.STDEV.P(Demographics!AK$2:AK$152),4)</f>
        <v>-0.16669999999999999</v>
      </c>
      <c r="AL127" s="2">
        <f>ROUND((Demographics!AL127-AVERAGE(Demographics!AL$2:AL$152))/_xlfn.STDEV.P(Demographics!AL$2:AL$152),4)</f>
        <v>0.4713</v>
      </c>
      <c r="AM127" s="2">
        <f>ROUND((Demographics!AM127-AVERAGE(Demographics!AM$2:AM$152))/_xlfn.STDEV.P(Demographics!AM$2:AM$152),4)</f>
        <v>2.9489000000000001</v>
      </c>
      <c r="AN127" s="2">
        <f>ROUND((Demographics!AN127-AVERAGE(Demographics!AN$2:AN$152))/_xlfn.STDEV.P(Demographics!AN$2:AN$152),4)</f>
        <v>-2.0817000000000001</v>
      </c>
      <c r="AO127" s="2">
        <f>ROUND((Demographics!AO127-AVERAGE(Demographics!AO$2:AO$152))/_xlfn.STDEV.P(Demographics!AO$2:AO$152),4)</f>
        <v>-0.70530000000000004</v>
      </c>
      <c r="AP127" s="2">
        <f>ROUND((Demographics!AP127-AVERAGE(Demographics!AP$2:AP$152))/_xlfn.STDEV.P(Demographics!AP$2:AP$152),4)</f>
        <v>-0.89910000000000001</v>
      </c>
      <c r="AQ127" s="2">
        <f>ROUND((Demographics!AQ127-AVERAGE(Demographics!AQ$2:AQ$152))/_xlfn.STDEV.P(Demographics!AQ$2:AQ$152),4)</f>
        <v>0.66090000000000004</v>
      </c>
      <c r="AR127" s="2">
        <f>ROUND((Demographics!AR127-AVERAGE(Demographics!AR$2:AR$152))/_xlfn.STDEV.P(Demographics!AR$2:AR$152),4)</f>
        <v>0.76029999999999998</v>
      </c>
    </row>
    <row r="128" spans="1:44" x14ac:dyDescent="0.55000000000000004">
      <c r="A128" s="2" t="s">
        <v>127</v>
      </c>
      <c r="B128" s="2">
        <f>ROUND((Demographics!B128-AVERAGE(Demographics!B$2:B$152))/_xlfn.STDEV.P(Demographics!B$2:B$152),4)</f>
        <v>-2.0754999999999999</v>
      </c>
      <c r="C128" s="2">
        <f>ROUND((Demographics!C128-AVERAGE(Demographics!C$2:C$152))/_xlfn.STDEV.P(Demographics!C$2:C$152),4)</f>
        <v>0.31569999999999998</v>
      </c>
      <c r="D128" s="2">
        <f>ROUND((Demographics!D128-AVERAGE(Demographics!D$2:D$152))/_xlfn.STDEV.P(Demographics!D$2:D$152),4)</f>
        <v>2.0849000000000002</v>
      </c>
      <c r="E128" s="2">
        <f>ROUND((Demographics!E128-AVERAGE(Demographics!E$2:E$152))/_xlfn.STDEV.P(Demographics!E$2:E$152),4)</f>
        <v>1.2055</v>
      </c>
      <c r="F128" s="2">
        <f>ROUND((Demographics!F128-AVERAGE(Demographics!F$2:F$152))/_xlfn.STDEV.P(Demographics!F$2:F$152),4)</f>
        <v>-0.98440000000000005</v>
      </c>
      <c r="G128" s="2">
        <f>ROUND((Demographics!G128-AVERAGE(Demographics!G$2:G$152))/_xlfn.STDEV.P(Demographics!G$2:G$152),4)</f>
        <v>-0.7913</v>
      </c>
      <c r="H128" s="2">
        <f>ROUND((Demographics!H128-AVERAGE(Demographics!H$2:H$152))/_xlfn.STDEV.P(Demographics!H$2:H$152),4)</f>
        <v>-0.4793</v>
      </c>
      <c r="I128" s="2">
        <f>ROUND((Demographics!I128-AVERAGE(Demographics!I$2:I$152))/_xlfn.STDEV.P(Demographics!I$2:I$152),4)</f>
        <v>-0.39700000000000002</v>
      </c>
      <c r="J128" s="2">
        <f>ROUND((Demographics!J128-AVERAGE(Demographics!J$2:J$152))/_xlfn.STDEV.P(Demographics!J$2:J$152),4)</f>
        <v>-1.0938000000000001</v>
      </c>
      <c r="K128" s="2">
        <f>ROUND((Demographics!K128-AVERAGE(Demographics!K$2:K$152))/_xlfn.STDEV.P(Demographics!K$2:K$152),4)</f>
        <v>-1.0987</v>
      </c>
      <c r="L128" s="2">
        <f>ROUND((Demographics!L128-AVERAGE(Demographics!L$2:L$152))/_xlfn.STDEV.P(Demographics!L$2:L$152),4)</f>
        <v>-1.3651</v>
      </c>
      <c r="M128" s="2">
        <f>ROUND((Demographics!M128-AVERAGE(Demographics!M$2:M$152))/_xlfn.STDEV.P(Demographics!M$2:M$152),4)</f>
        <v>-0.76529999999999998</v>
      </c>
      <c r="N128" s="2">
        <f>ROUND((Demographics!N128-AVERAGE(Demographics!N$2:N$152))/_xlfn.STDEV.P(Demographics!N$2:N$152),4)</f>
        <v>1.2408999999999999</v>
      </c>
      <c r="O128" s="2">
        <f>ROUND((Demographics!O128-AVERAGE(Demographics!O$2:O$152))/_xlfn.STDEV.P(Demographics!O$2:O$152),4)</f>
        <v>0.72870000000000001</v>
      </c>
      <c r="P128" s="2">
        <f>ROUND((Demographics!P128-AVERAGE(Demographics!P$2:P$152))/_xlfn.STDEV.P(Demographics!P$2:P$152),4)</f>
        <v>-0.42599999999999999</v>
      </c>
      <c r="Q128" s="2">
        <f>ROUND((Demographics!Q128-AVERAGE(Demographics!Q$2:Q$152))/_xlfn.STDEV.P(Demographics!Q$2:Q$152),4)</f>
        <v>0.21879999999999999</v>
      </c>
      <c r="R128" s="2">
        <f>ROUND((Demographics!R128-AVERAGE(Demographics!R$2:R$152))/_xlfn.STDEV.P(Demographics!R$2:R$152),4)</f>
        <v>-1.2628999999999999</v>
      </c>
      <c r="S128" s="2">
        <f>ROUND((Demographics!S128-AVERAGE(Demographics!S$2:S$152))/_xlfn.STDEV.P(Demographics!S$2:S$152),4)</f>
        <v>0.27060000000000001</v>
      </c>
      <c r="T128" s="2">
        <f>ROUND((Demographics!T128-AVERAGE(Demographics!T$2:T$152))/_xlfn.STDEV.P(Demographics!T$2:T$152),4)</f>
        <v>3.8100000000000002E-2</v>
      </c>
      <c r="U128" s="2">
        <f>ROUND((Demographics!U128-AVERAGE(Demographics!U$2:U$152))/_xlfn.STDEV.P(Demographics!U$2:U$152),4)</f>
        <v>0.81530000000000002</v>
      </c>
      <c r="V128" s="2">
        <f>ROUND((Demographics!V128-AVERAGE(Demographics!V$2:V$152))/_xlfn.STDEV.P(Demographics!V$2:V$152),4)</f>
        <v>3.73E-2</v>
      </c>
      <c r="W128" s="2">
        <f>ROUND((Demographics!W128-AVERAGE(Demographics!W$2:W$152))/_xlfn.STDEV.P(Demographics!W$2:W$152),4)</f>
        <v>-0.81610000000000005</v>
      </c>
      <c r="X128" s="2">
        <f>ROUND((Demographics!X128-AVERAGE(Demographics!X$2:X$152))/_xlfn.STDEV.P(Demographics!X$2:X$152),4)</f>
        <v>-0.1439</v>
      </c>
      <c r="Y128" s="2">
        <f>ROUND((Demographics!Y128-AVERAGE(Demographics!Y$2:Y$152))/_xlfn.STDEV.P(Demographics!Y$2:Y$152),4)</f>
        <v>-0.79110000000000003</v>
      </c>
      <c r="Z128" s="2">
        <f>ROUND((Demographics!Z128-AVERAGE(Demographics!Z$2:Z$152))/_xlfn.STDEV.P(Demographics!Z$2:Z$152),4)</f>
        <v>-0.81559999999999999</v>
      </c>
      <c r="AA128" s="2">
        <f>ROUND((Demographics!AA128-AVERAGE(Demographics!AA$2:AA$152))/_xlfn.STDEV.P(Demographics!AA$2:AA$152),4)</f>
        <v>0.16889999999999999</v>
      </c>
      <c r="AB128" s="2">
        <f>ROUND((Demographics!AB128-AVERAGE(Demographics!AB$2:AB$152))/_xlfn.STDEV.P(Demographics!AB$2:AB$152),4)</f>
        <v>1.1746000000000001</v>
      </c>
      <c r="AC128" s="2">
        <f>ROUND((Demographics!AC128-AVERAGE(Demographics!AC$2:AC$152))/_xlfn.STDEV.P(Demographics!AC$2:AC$152),4)</f>
        <v>-1.5711999999999999</v>
      </c>
      <c r="AD128" s="2">
        <f>ROUND((Demographics!AD128-AVERAGE(Demographics!AD$2:AD$152))/_xlfn.STDEV.P(Demographics!AD$2:AD$152),4)</f>
        <v>-0.58069999999999999</v>
      </c>
      <c r="AE128" s="2">
        <f>ROUND((Demographics!AE128-AVERAGE(Demographics!AE$2:AE$152))/_xlfn.STDEV.P(Demographics!AE$2:AE$152),4)</f>
        <v>-0.45279999999999998</v>
      </c>
      <c r="AF128" s="2">
        <f>ROUND((Demographics!AF128-AVERAGE(Demographics!AF$2:AF$152))/_xlfn.STDEV.P(Demographics!AF$2:AF$152),4)</f>
        <v>0.41520000000000001</v>
      </c>
      <c r="AG128" s="2">
        <f>ROUND((Demographics!AG128-AVERAGE(Demographics!AG$2:AG$152))/_xlfn.STDEV.P(Demographics!AG$2:AG$152),4)</f>
        <v>-1.4004000000000001</v>
      </c>
      <c r="AH128" s="2">
        <f>ROUND((Demographics!AH128-AVERAGE(Demographics!AH$2:AH$152))/_xlfn.STDEV.P(Demographics!AH$2:AH$152),4)</f>
        <v>0.31919999999999998</v>
      </c>
      <c r="AI128" s="2">
        <f>ROUND((Demographics!AI128-AVERAGE(Demographics!AI$2:AI$152))/_xlfn.STDEV.P(Demographics!AI$2:AI$152),4)</f>
        <v>-2.4899999999999999E-2</v>
      </c>
      <c r="AJ128" s="2">
        <f>ROUND((Demographics!AJ128-AVERAGE(Demographics!AJ$2:AJ$152))/_xlfn.STDEV.P(Demographics!AJ$2:AJ$152),4)</f>
        <v>0.70289999999999997</v>
      </c>
      <c r="AK128" s="2">
        <f>ROUND((Demographics!AK128-AVERAGE(Demographics!AK$2:AK$152))/_xlfn.STDEV.P(Demographics!AK$2:AK$152),4)</f>
        <v>0.93330000000000002</v>
      </c>
      <c r="AL128" s="2">
        <f>ROUND((Demographics!AL128-AVERAGE(Demographics!AL$2:AL$152))/_xlfn.STDEV.P(Demographics!AL$2:AL$152),4)</f>
        <v>0.51990000000000003</v>
      </c>
      <c r="AM128" s="2">
        <f>ROUND((Demographics!AM128-AVERAGE(Demographics!AM$2:AM$152))/_xlfn.STDEV.P(Demographics!AM$2:AM$152),4)</f>
        <v>-0.47039999999999998</v>
      </c>
      <c r="AN128" s="2">
        <f>ROUND((Demographics!AN128-AVERAGE(Demographics!AN$2:AN$152))/_xlfn.STDEV.P(Demographics!AN$2:AN$152),4)</f>
        <v>-0.82240000000000002</v>
      </c>
      <c r="AO128" s="2">
        <f>ROUND((Demographics!AO128-AVERAGE(Demographics!AO$2:AO$152))/_xlfn.STDEV.P(Demographics!AO$2:AO$152),4)</f>
        <v>-2.9399999999999999E-2</v>
      </c>
      <c r="AP128" s="2">
        <f>ROUND((Demographics!AP128-AVERAGE(Demographics!AP$2:AP$152))/_xlfn.STDEV.P(Demographics!AP$2:AP$152),4)</f>
        <v>1.0183</v>
      </c>
      <c r="AQ128" s="2">
        <f>ROUND((Demographics!AQ128-AVERAGE(Demographics!AQ$2:AQ$152))/_xlfn.STDEV.P(Demographics!AQ$2:AQ$152),4)</f>
        <v>8.1000000000000003E-2</v>
      </c>
      <c r="AR128" s="2">
        <f>ROUND((Demographics!AR128-AVERAGE(Demographics!AR$2:AR$152))/_xlfn.STDEV.P(Demographics!AR$2:AR$152),4)</f>
        <v>0.45029999999999998</v>
      </c>
    </row>
    <row r="129" spans="1:44" x14ac:dyDescent="0.55000000000000004">
      <c r="A129" s="2" t="s">
        <v>128</v>
      </c>
      <c r="B129" s="2">
        <f>ROUND((Demographics!B129-AVERAGE(Demographics!B$2:B$152))/_xlfn.STDEV.P(Demographics!B$2:B$152),4)</f>
        <v>0.46939999999999998</v>
      </c>
      <c r="C129" s="2">
        <f>ROUND((Demographics!C129-AVERAGE(Demographics!C$2:C$152))/_xlfn.STDEV.P(Demographics!C$2:C$152),4)</f>
        <v>-0.39550000000000002</v>
      </c>
      <c r="D129" s="2">
        <f>ROUND((Demographics!D129-AVERAGE(Demographics!D$2:D$152))/_xlfn.STDEV.P(Demographics!D$2:D$152),4)</f>
        <v>-0.24560000000000001</v>
      </c>
      <c r="E129" s="2">
        <f>ROUND((Demographics!E129-AVERAGE(Demographics!E$2:E$152))/_xlfn.STDEV.P(Demographics!E$2:E$152),4)</f>
        <v>0.40600000000000003</v>
      </c>
      <c r="F129" s="2">
        <f>ROUND((Demographics!F129-AVERAGE(Demographics!F$2:F$152))/_xlfn.STDEV.P(Demographics!F$2:F$152),4)</f>
        <v>-0.2084</v>
      </c>
      <c r="G129" s="2">
        <f>ROUND((Demographics!G129-AVERAGE(Demographics!G$2:G$152))/_xlfn.STDEV.P(Demographics!G$2:G$152),4)</f>
        <v>-0.52170000000000005</v>
      </c>
      <c r="H129" s="2">
        <f>ROUND((Demographics!H129-AVERAGE(Demographics!H$2:H$152))/_xlfn.STDEV.P(Demographics!H$2:H$152),4)</f>
        <v>0.188</v>
      </c>
      <c r="I129" s="2">
        <f>ROUND((Demographics!I129-AVERAGE(Demographics!I$2:I$152))/_xlfn.STDEV.P(Demographics!I$2:I$152),4)</f>
        <v>0.51990000000000003</v>
      </c>
      <c r="J129" s="2">
        <f>ROUND((Demographics!J129-AVERAGE(Demographics!J$2:J$152))/_xlfn.STDEV.P(Demographics!J$2:J$152),4)</f>
        <v>0.96209999999999996</v>
      </c>
      <c r="K129" s="2">
        <f>ROUND((Demographics!K129-AVERAGE(Demographics!K$2:K$152))/_xlfn.STDEV.P(Demographics!K$2:K$152),4)</f>
        <v>-0.29310000000000003</v>
      </c>
      <c r="L129" s="2">
        <f>ROUND((Demographics!L129-AVERAGE(Demographics!L$2:L$152))/_xlfn.STDEV.P(Demographics!L$2:L$152),4)</f>
        <v>0.26479999999999998</v>
      </c>
      <c r="M129" s="2">
        <f>ROUND((Demographics!M129-AVERAGE(Demographics!M$2:M$152))/_xlfn.STDEV.P(Demographics!M$2:M$152),4)</f>
        <v>0.83989999999999998</v>
      </c>
      <c r="N129" s="2">
        <f>ROUND((Demographics!N129-AVERAGE(Demographics!N$2:N$152))/_xlfn.STDEV.P(Demographics!N$2:N$152),4)</f>
        <v>-0.46889999999999998</v>
      </c>
      <c r="O129" s="2">
        <f>ROUND((Demographics!O129-AVERAGE(Demographics!O$2:O$152))/_xlfn.STDEV.P(Demographics!O$2:O$152),4)</f>
        <v>-0.55279999999999996</v>
      </c>
      <c r="P129" s="2">
        <f>ROUND((Demographics!P129-AVERAGE(Demographics!P$2:P$152))/_xlfn.STDEV.P(Demographics!P$2:P$152),4)</f>
        <v>1.6000000000000001E-3</v>
      </c>
      <c r="Q129" s="2">
        <f>ROUND((Demographics!Q129-AVERAGE(Demographics!Q$2:Q$152))/_xlfn.STDEV.P(Demographics!Q$2:Q$152),4)</f>
        <v>0.36480000000000001</v>
      </c>
      <c r="R129" s="2">
        <f>ROUND((Demographics!R129-AVERAGE(Demographics!R$2:R$152))/_xlfn.STDEV.P(Demographics!R$2:R$152),4)</f>
        <v>0.95189999999999997</v>
      </c>
      <c r="S129" s="2">
        <f>ROUND((Demographics!S129-AVERAGE(Demographics!S$2:S$152))/_xlfn.STDEV.P(Demographics!S$2:S$152),4)</f>
        <v>-0.503</v>
      </c>
      <c r="T129" s="2">
        <f>ROUND((Demographics!T129-AVERAGE(Demographics!T$2:T$152))/_xlfn.STDEV.P(Demographics!T$2:T$152),4)</f>
        <v>-0.27939999999999998</v>
      </c>
      <c r="U129" s="2">
        <f>ROUND((Demographics!U129-AVERAGE(Demographics!U$2:U$152))/_xlfn.STDEV.P(Demographics!U$2:U$152),4)</f>
        <v>-0.37630000000000002</v>
      </c>
      <c r="V129" s="2">
        <f>ROUND((Demographics!V129-AVERAGE(Demographics!V$2:V$152))/_xlfn.STDEV.P(Demographics!V$2:V$152),4)</f>
        <v>0.36959999999999998</v>
      </c>
      <c r="W129" s="2">
        <f>ROUND((Demographics!W129-AVERAGE(Demographics!W$2:W$152))/_xlfn.STDEV.P(Demographics!W$2:W$152),4)</f>
        <v>0.33800000000000002</v>
      </c>
      <c r="X129" s="2">
        <f>ROUND((Demographics!X129-AVERAGE(Demographics!X$2:X$152))/_xlfn.STDEV.P(Demographics!X$2:X$152),4)</f>
        <v>1.0963000000000001</v>
      </c>
      <c r="Y129" s="2">
        <f>ROUND((Demographics!Y129-AVERAGE(Demographics!Y$2:Y$152))/_xlfn.STDEV.P(Demographics!Y$2:Y$152),4)</f>
        <v>0.24729999999999999</v>
      </c>
      <c r="Z129" s="2">
        <f>ROUND((Demographics!Z129-AVERAGE(Demographics!Z$2:Z$152))/_xlfn.STDEV.P(Demographics!Z$2:Z$152),4)</f>
        <v>8.5199999999999998E-2</v>
      </c>
      <c r="AA129" s="2">
        <f>ROUND((Demographics!AA129-AVERAGE(Demographics!AA$2:AA$152))/_xlfn.STDEV.P(Demographics!AA$2:AA$152),4)</f>
        <v>-0.78269999999999995</v>
      </c>
      <c r="AB129" s="2">
        <f>ROUND((Demographics!AB129-AVERAGE(Demographics!AB$2:AB$152))/_xlfn.STDEV.P(Demographics!AB$2:AB$152),4)</f>
        <v>-0.43919999999999998</v>
      </c>
      <c r="AC129" s="2">
        <f>ROUND((Demographics!AC129-AVERAGE(Demographics!AC$2:AC$152))/_xlfn.STDEV.P(Demographics!AC$2:AC$152),4)</f>
        <v>0.59089999999999998</v>
      </c>
      <c r="AD129" s="2">
        <f>ROUND((Demographics!AD129-AVERAGE(Demographics!AD$2:AD$152))/_xlfn.STDEV.P(Demographics!AD$2:AD$152),4)</f>
        <v>0.82520000000000004</v>
      </c>
      <c r="AE129" s="2">
        <f>ROUND((Demographics!AE129-AVERAGE(Demographics!AE$2:AE$152))/_xlfn.STDEV.P(Demographics!AE$2:AE$152),4)</f>
        <v>0.19700000000000001</v>
      </c>
      <c r="AF129" s="2">
        <f>ROUND((Demographics!AF129-AVERAGE(Demographics!AF$2:AF$152))/_xlfn.STDEV.P(Demographics!AF$2:AF$152),4)</f>
        <v>-6.5600000000000006E-2</v>
      </c>
      <c r="AG129" s="2">
        <f>ROUND((Demographics!AG129-AVERAGE(Demographics!AG$2:AG$152))/_xlfn.STDEV.P(Demographics!AG$2:AG$152),4)</f>
        <v>0.6482</v>
      </c>
      <c r="AH129" s="2">
        <f>ROUND((Demographics!AH129-AVERAGE(Demographics!AH$2:AH$152))/_xlfn.STDEV.P(Demographics!AH$2:AH$152),4)</f>
        <v>-0.4824</v>
      </c>
      <c r="AI129" s="2">
        <f>ROUND((Demographics!AI129-AVERAGE(Demographics!AI$2:AI$152))/_xlfn.STDEV.P(Demographics!AI$2:AI$152),4)</f>
        <v>-0.46650000000000003</v>
      </c>
      <c r="AJ129" s="2">
        <f>ROUND((Demographics!AJ129-AVERAGE(Demographics!AJ$2:AJ$152))/_xlfn.STDEV.P(Demographics!AJ$2:AJ$152),4)</f>
        <v>-0.22650000000000001</v>
      </c>
      <c r="AK129" s="2">
        <f>ROUND((Demographics!AK129-AVERAGE(Demographics!AK$2:AK$152))/_xlfn.STDEV.P(Demographics!AK$2:AK$152),4)</f>
        <v>-0.17369999999999999</v>
      </c>
      <c r="AL129" s="2">
        <f>ROUND((Demographics!AL129-AVERAGE(Demographics!AL$2:AL$152))/_xlfn.STDEV.P(Demographics!AL$2:AL$152),4)</f>
        <v>-5.0999999999999997E-2</v>
      </c>
      <c r="AM129" s="2">
        <f>ROUND((Demographics!AM129-AVERAGE(Demographics!AM$2:AM$152))/_xlfn.STDEV.P(Demographics!AM$2:AM$152),4)</f>
        <v>-9.8900000000000002E-2</v>
      </c>
      <c r="AN129" s="2">
        <f>ROUND((Demographics!AN129-AVERAGE(Demographics!AN$2:AN$152))/_xlfn.STDEV.P(Demographics!AN$2:AN$152),4)</f>
        <v>-0.87229999999999996</v>
      </c>
      <c r="AO129" s="2">
        <f>ROUND((Demographics!AO129-AVERAGE(Demographics!AO$2:AO$152))/_xlfn.STDEV.P(Demographics!AO$2:AO$152),4)</f>
        <v>-7.3000000000000001E-3</v>
      </c>
      <c r="AP129" s="2">
        <f>ROUND((Demographics!AP129-AVERAGE(Demographics!AP$2:AP$152))/_xlfn.STDEV.P(Demographics!AP$2:AP$152),4)</f>
        <v>0.75649999999999995</v>
      </c>
      <c r="AQ129" s="2">
        <f>ROUND((Demographics!AQ129-AVERAGE(Demographics!AQ$2:AQ$152))/_xlfn.STDEV.P(Demographics!AQ$2:AQ$152),4)</f>
        <v>0.56610000000000005</v>
      </c>
      <c r="AR129" s="2">
        <f>ROUND((Demographics!AR129-AVERAGE(Demographics!AR$2:AR$152))/_xlfn.STDEV.P(Demographics!AR$2:AR$152),4)</f>
        <v>-0.2054</v>
      </c>
    </row>
    <row r="130" spans="1:44" x14ac:dyDescent="0.55000000000000004">
      <c r="A130" s="2" t="s">
        <v>129</v>
      </c>
      <c r="B130" s="2">
        <f>ROUND((Demographics!B130-AVERAGE(Demographics!B$2:B$152))/_xlfn.STDEV.P(Demographics!B$2:B$152),4)</f>
        <v>1.6948000000000001</v>
      </c>
      <c r="C130" s="2">
        <f>ROUND((Demographics!C130-AVERAGE(Demographics!C$2:C$152))/_xlfn.STDEV.P(Demographics!C$2:C$152),4)</f>
        <v>0.31</v>
      </c>
      <c r="D130" s="2">
        <f>ROUND((Demographics!D130-AVERAGE(Demographics!D$2:D$152))/_xlfn.STDEV.P(Demographics!D$2:D$152),4)</f>
        <v>0.39040000000000002</v>
      </c>
      <c r="E130" s="2">
        <f>ROUND((Demographics!E130-AVERAGE(Demographics!E$2:E$152))/_xlfn.STDEV.P(Demographics!E$2:E$152),4)</f>
        <v>0.43099999999999999</v>
      </c>
      <c r="F130" s="2">
        <f>ROUND((Demographics!F130-AVERAGE(Demographics!F$2:F$152))/_xlfn.STDEV.P(Demographics!F$2:F$152),4)</f>
        <v>-1.2256</v>
      </c>
      <c r="G130" s="2">
        <f>ROUND((Demographics!G130-AVERAGE(Demographics!G$2:G$152))/_xlfn.STDEV.P(Demographics!G$2:G$152),4)</f>
        <v>-0.85599999999999998</v>
      </c>
      <c r="H130" s="2">
        <f>ROUND((Demographics!H130-AVERAGE(Demographics!H$2:H$152))/_xlfn.STDEV.P(Demographics!H$2:H$152),4)</f>
        <v>-1.3132999999999999</v>
      </c>
      <c r="I130" s="2">
        <f>ROUND((Demographics!I130-AVERAGE(Demographics!I$2:I$152))/_xlfn.STDEV.P(Demographics!I$2:I$152),4)</f>
        <v>-0.53439999999999999</v>
      </c>
      <c r="J130" s="2">
        <f>ROUND((Demographics!J130-AVERAGE(Demographics!J$2:J$152))/_xlfn.STDEV.P(Demographics!J$2:J$152),4)</f>
        <v>1.6593</v>
      </c>
      <c r="K130" s="2">
        <f>ROUND((Demographics!K130-AVERAGE(Demographics!K$2:K$152))/_xlfn.STDEV.P(Demographics!K$2:K$152),4)</f>
        <v>0.57220000000000004</v>
      </c>
      <c r="L130" s="2">
        <f>ROUND((Demographics!L130-AVERAGE(Demographics!L$2:L$152))/_xlfn.STDEV.P(Demographics!L$2:L$152),4)</f>
        <v>0.85909999999999997</v>
      </c>
      <c r="M130" s="2">
        <f>ROUND((Demographics!M130-AVERAGE(Demographics!M$2:M$152))/_xlfn.STDEV.P(Demographics!M$2:M$152),4)</f>
        <v>0.16500000000000001</v>
      </c>
      <c r="N130" s="2">
        <f>ROUND((Demographics!N130-AVERAGE(Demographics!N$2:N$152))/_xlfn.STDEV.P(Demographics!N$2:N$152),4)</f>
        <v>-0.50929999999999997</v>
      </c>
      <c r="O130" s="2">
        <f>ROUND((Demographics!O130-AVERAGE(Demographics!O$2:O$152))/_xlfn.STDEV.P(Demographics!O$2:O$152),4)</f>
        <v>-0.4516</v>
      </c>
      <c r="P130" s="2">
        <f>ROUND((Demographics!P130-AVERAGE(Demographics!P$2:P$152))/_xlfn.STDEV.P(Demographics!P$2:P$152),4)</f>
        <v>-8.0000000000000004E-4</v>
      </c>
      <c r="Q130" s="2">
        <f>ROUND((Demographics!Q130-AVERAGE(Demographics!Q$2:Q$152))/_xlfn.STDEV.P(Demographics!Q$2:Q$152),4)</f>
        <v>0.45400000000000001</v>
      </c>
      <c r="R130" s="2">
        <f>ROUND((Demographics!R130-AVERAGE(Demographics!R$2:R$152))/_xlfn.STDEV.P(Demographics!R$2:R$152),4)</f>
        <v>1.6843999999999999</v>
      </c>
      <c r="S130" s="2">
        <f>ROUND((Demographics!S130-AVERAGE(Demographics!S$2:S$152))/_xlfn.STDEV.P(Demographics!S$2:S$152),4)</f>
        <v>-0.62609999999999999</v>
      </c>
      <c r="T130" s="2">
        <f>ROUND((Demographics!T130-AVERAGE(Demographics!T$2:T$152))/_xlfn.STDEV.P(Demographics!T$2:T$152),4)</f>
        <v>-0.38990000000000002</v>
      </c>
      <c r="U130" s="2">
        <f>ROUND((Demographics!U130-AVERAGE(Demographics!U$2:U$152))/_xlfn.STDEV.P(Demographics!U$2:U$152),4)</f>
        <v>-0.48170000000000002</v>
      </c>
      <c r="V130" s="2">
        <f>ROUND((Demographics!V130-AVERAGE(Demographics!V$2:V$152))/_xlfn.STDEV.P(Demographics!V$2:V$152),4)</f>
        <v>-0.66800000000000004</v>
      </c>
      <c r="W130" s="2">
        <f>ROUND((Demographics!W130-AVERAGE(Demographics!W$2:W$152))/_xlfn.STDEV.P(Demographics!W$2:W$152),4)</f>
        <v>0.97889999999999999</v>
      </c>
      <c r="X130" s="2">
        <f>ROUND((Demographics!X130-AVERAGE(Demographics!X$2:X$152))/_xlfn.STDEV.P(Demographics!X$2:X$152),4)</f>
        <v>0.52439999999999998</v>
      </c>
      <c r="Y130" s="2">
        <f>ROUND((Demographics!Y130-AVERAGE(Demographics!Y$2:Y$152))/_xlfn.STDEV.P(Demographics!Y$2:Y$152),4)</f>
        <v>1.0195000000000001</v>
      </c>
      <c r="Z130" s="2">
        <f>ROUND((Demographics!Z130-AVERAGE(Demographics!Z$2:Z$152))/_xlfn.STDEV.P(Demographics!Z$2:Z$152),4)</f>
        <v>1.5271999999999999</v>
      </c>
      <c r="AA130" s="2">
        <f>ROUND((Demographics!AA130-AVERAGE(Demographics!AA$2:AA$152))/_xlfn.STDEV.P(Demographics!AA$2:AA$152),4)</f>
        <v>-1.3783000000000001</v>
      </c>
      <c r="AB130" s="2">
        <f>ROUND((Demographics!AB130-AVERAGE(Demographics!AB$2:AB$152))/_xlfn.STDEV.P(Demographics!AB$2:AB$152),4)</f>
        <v>-0.746</v>
      </c>
      <c r="AC130" s="2">
        <f>ROUND((Demographics!AC130-AVERAGE(Demographics!AC$2:AC$152))/_xlfn.STDEV.P(Demographics!AC$2:AC$152),4)</f>
        <v>0.13339999999999999</v>
      </c>
      <c r="AD130" s="2">
        <f>ROUND((Demographics!AD130-AVERAGE(Demographics!AD$2:AD$152))/_xlfn.STDEV.P(Demographics!AD$2:AD$152),4)</f>
        <v>-1.32E-2</v>
      </c>
      <c r="AE130" s="2">
        <f>ROUND((Demographics!AE130-AVERAGE(Demographics!AE$2:AE$152))/_xlfn.STDEV.P(Demographics!AE$2:AE$152),4)</f>
        <v>0.15160000000000001</v>
      </c>
      <c r="AF130" s="2">
        <f>ROUND((Demographics!AF130-AVERAGE(Demographics!AF$2:AF$152))/_xlfn.STDEV.P(Demographics!AF$2:AF$152),4)</f>
        <v>-1.1171</v>
      </c>
      <c r="AG130" s="2">
        <f>ROUND((Demographics!AG130-AVERAGE(Demographics!AG$2:AG$152))/_xlfn.STDEV.P(Demographics!AG$2:AG$152),4)</f>
        <v>0.4904</v>
      </c>
      <c r="AH130" s="2">
        <f>ROUND((Demographics!AH130-AVERAGE(Demographics!AH$2:AH$152))/_xlfn.STDEV.P(Demographics!AH$2:AH$152),4)</f>
        <v>0.22869999999999999</v>
      </c>
      <c r="AI130" s="2">
        <f>ROUND((Demographics!AI130-AVERAGE(Demographics!AI$2:AI$152))/_xlfn.STDEV.P(Demographics!AI$2:AI$152),4)</f>
        <v>0.5827</v>
      </c>
      <c r="AJ130" s="2">
        <f>ROUND((Demographics!AJ130-AVERAGE(Demographics!AJ$2:AJ$152))/_xlfn.STDEV.P(Demographics!AJ$2:AJ$152),4)</f>
        <v>-0.22650000000000001</v>
      </c>
      <c r="AK130" s="2">
        <f>ROUND((Demographics!AK130-AVERAGE(Demographics!AK$2:AK$152))/_xlfn.STDEV.P(Demographics!AK$2:AK$152),4)</f>
        <v>0.2475</v>
      </c>
      <c r="AL130" s="2">
        <f>ROUND((Demographics!AL130-AVERAGE(Demographics!AL$2:AL$152))/_xlfn.STDEV.P(Demographics!AL$2:AL$152),4)</f>
        <v>-0.25850000000000001</v>
      </c>
      <c r="AM130" s="2">
        <f>ROUND((Demographics!AM130-AVERAGE(Demographics!AM$2:AM$152))/_xlfn.STDEV.P(Demographics!AM$2:AM$152),4)</f>
        <v>0.47870000000000001</v>
      </c>
      <c r="AN130" s="2">
        <f>ROUND((Demographics!AN130-AVERAGE(Demographics!AN$2:AN$152))/_xlfn.STDEV.P(Demographics!AN$2:AN$152),4)</f>
        <v>-1.4146000000000001</v>
      </c>
      <c r="AO130" s="2">
        <f>ROUND((Demographics!AO130-AVERAGE(Demographics!AO$2:AO$152))/_xlfn.STDEV.P(Demographics!AO$2:AO$152),4)</f>
        <v>0.2697</v>
      </c>
      <c r="AP130" s="2">
        <f>ROUND((Demographics!AP130-AVERAGE(Demographics!AP$2:AP$152))/_xlfn.STDEV.P(Demographics!AP$2:AP$152),4)</f>
        <v>0.67730000000000001</v>
      </c>
      <c r="AQ130" s="2">
        <f>ROUND((Demographics!AQ130-AVERAGE(Demographics!AQ$2:AQ$152))/_xlfn.STDEV.P(Demographics!AQ$2:AQ$152),4)</f>
        <v>1.6923999999999999</v>
      </c>
      <c r="AR130" s="2">
        <f>ROUND((Demographics!AR130-AVERAGE(Demographics!AR$2:AR$152))/_xlfn.STDEV.P(Demographics!AR$2:AR$152),4)</f>
        <v>-0.215</v>
      </c>
    </row>
    <row r="131" spans="1:44" x14ac:dyDescent="0.55000000000000004">
      <c r="A131" s="2" t="s">
        <v>130</v>
      </c>
      <c r="B131" s="2">
        <f>ROUND((Demographics!B131-AVERAGE(Demographics!B$2:B$152))/_xlfn.STDEV.P(Demographics!B$2:B$152),4)</f>
        <v>-1.5414000000000001</v>
      </c>
      <c r="C131" s="2">
        <f>ROUND((Demographics!C131-AVERAGE(Demographics!C$2:C$152))/_xlfn.STDEV.P(Demographics!C$2:C$152),4)</f>
        <v>1.2317</v>
      </c>
      <c r="D131" s="2">
        <f>ROUND((Demographics!D131-AVERAGE(Demographics!D$2:D$152))/_xlfn.STDEV.P(Demographics!D$2:D$152),4)</f>
        <v>1.9296</v>
      </c>
      <c r="E131" s="2">
        <f>ROUND((Demographics!E131-AVERAGE(Demographics!E$2:E$152))/_xlfn.STDEV.P(Demographics!E$2:E$152),4)</f>
        <v>0.75580000000000003</v>
      </c>
      <c r="F131" s="2">
        <f>ROUND((Demographics!F131-AVERAGE(Demographics!F$2:F$152))/_xlfn.STDEV.P(Demographics!F$2:F$152),4)</f>
        <v>-1.3305</v>
      </c>
      <c r="G131" s="2">
        <f>ROUND((Demographics!G131-AVERAGE(Demographics!G$2:G$152))/_xlfn.STDEV.P(Demographics!G$2:G$152),4)</f>
        <v>-0.99080000000000001</v>
      </c>
      <c r="H131" s="2">
        <f>ROUND((Demographics!H131-AVERAGE(Demographics!H$2:H$152))/_xlfn.STDEV.P(Demographics!H$2:H$152),4)</f>
        <v>-0.81289999999999996</v>
      </c>
      <c r="I131" s="2">
        <f>ROUND((Demographics!I131-AVERAGE(Demographics!I$2:I$152))/_xlfn.STDEV.P(Demographics!I$2:I$152),4)</f>
        <v>-2.0032000000000001</v>
      </c>
      <c r="J131" s="2">
        <f>ROUND((Demographics!J131-AVERAGE(Demographics!J$2:J$152))/_xlfn.STDEV.P(Demographics!J$2:J$152),4)</f>
        <v>-1.0867</v>
      </c>
      <c r="K131" s="2">
        <f>ROUND((Demographics!K131-AVERAGE(Demographics!K$2:K$152))/_xlfn.STDEV.P(Demographics!K$2:K$152),4)</f>
        <v>0.30730000000000002</v>
      </c>
      <c r="L131" s="2">
        <f>ROUND((Demographics!L131-AVERAGE(Demographics!L$2:L$152))/_xlfn.STDEV.P(Demographics!L$2:L$152),4)</f>
        <v>-1.1133999999999999</v>
      </c>
      <c r="M131" s="2">
        <f>ROUND((Demographics!M131-AVERAGE(Demographics!M$2:M$152))/_xlfn.STDEV.P(Demographics!M$2:M$152),4)</f>
        <v>-1.7067000000000001</v>
      </c>
      <c r="N131" s="2">
        <f>ROUND((Demographics!N131-AVERAGE(Demographics!N$2:N$152))/_xlfn.STDEV.P(Demographics!N$2:N$152),4)</f>
        <v>1.4770000000000001</v>
      </c>
      <c r="O131" s="2">
        <f>ROUND((Demographics!O131-AVERAGE(Demographics!O$2:O$152))/_xlfn.STDEV.P(Demographics!O$2:O$152),4)</f>
        <v>1.4899</v>
      </c>
      <c r="P131" s="2">
        <f>ROUND((Demographics!P131-AVERAGE(Demographics!P$2:P$152))/_xlfn.STDEV.P(Demographics!P$2:P$152),4)</f>
        <v>-0.54069999999999996</v>
      </c>
      <c r="Q131" s="2">
        <f>ROUND((Demographics!Q131-AVERAGE(Demographics!Q$2:Q$152))/_xlfn.STDEV.P(Demographics!Q$2:Q$152),4)</f>
        <v>0.74590000000000001</v>
      </c>
      <c r="R131" s="2">
        <f>ROUND((Demographics!R131-AVERAGE(Demographics!R$2:R$152))/_xlfn.STDEV.P(Demographics!R$2:R$152),4)</f>
        <v>-0.218</v>
      </c>
      <c r="S131" s="2">
        <f>ROUND((Demographics!S131-AVERAGE(Demographics!S$2:S$152))/_xlfn.STDEV.P(Demographics!S$2:S$152),4)</f>
        <v>-0.80320000000000003</v>
      </c>
      <c r="T131" s="2">
        <f>ROUND((Demographics!T131-AVERAGE(Demographics!T$2:T$152))/_xlfn.STDEV.P(Demographics!T$2:T$152),4)</f>
        <v>2.2789000000000001</v>
      </c>
      <c r="U131" s="2">
        <f>ROUND((Demographics!U131-AVERAGE(Demographics!U$2:U$152))/_xlfn.STDEV.P(Demographics!U$2:U$152),4)</f>
        <v>1.3358000000000001</v>
      </c>
      <c r="V131" s="2">
        <f>ROUND((Demographics!V131-AVERAGE(Demographics!V$2:V$152))/_xlfn.STDEV.P(Demographics!V$2:V$152),4)</f>
        <v>-0.87829999999999997</v>
      </c>
      <c r="W131" s="2">
        <f>ROUND((Demographics!W131-AVERAGE(Demographics!W$2:W$152))/_xlfn.STDEV.P(Demographics!W$2:W$152),4)</f>
        <v>-1.0349999999999999</v>
      </c>
      <c r="X131" s="2">
        <f>ROUND((Demographics!X131-AVERAGE(Demographics!X$2:X$152))/_xlfn.STDEV.P(Demographics!X$2:X$152),4)</f>
        <v>0.45069999999999999</v>
      </c>
      <c r="Y131" s="2">
        <f>ROUND((Demographics!Y131-AVERAGE(Demographics!Y$2:Y$152))/_xlfn.STDEV.P(Demographics!Y$2:Y$152),4)</f>
        <v>-1.1144000000000001</v>
      </c>
      <c r="Z131" s="2">
        <f>ROUND((Demographics!Z131-AVERAGE(Demographics!Z$2:Z$152))/_xlfn.STDEV.P(Demographics!Z$2:Z$152),4)</f>
        <v>-1.1169</v>
      </c>
      <c r="AA131" s="2">
        <f>ROUND((Demographics!AA131-AVERAGE(Demographics!AA$2:AA$152))/_xlfn.STDEV.P(Demographics!AA$2:AA$152),4)</f>
        <v>0.84099999999999997</v>
      </c>
      <c r="AB131" s="2">
        <f>ROUND((Demographics!AB131-AVERAGE(Demographics!AB$2:AB$152))/_xlfn.STDEV.P(Demographics!AB$2:AB$152),4)</f>
        <v>1.3209</v>
      </c>
      <c r="AC131" s="2">
        <f>ROUND((Demographics!AC131-AVERAGE(Demographics!AC$2:AC$152))/_xlfn.STDEV.P(Demographics!AC$2:AC$152),4)</f>
        <v>-0.2344</v>
      </c>
      <c r="AD131" s="2">
        <f>ROUND((Demographics!AD131-AVERAGE(Demographics!AD$2:AD$152))/_xlfn.STDEV.P(Demographics!AD$2:AD$152),4)</f>
        <v>-1.8319000000000001</v>
      </c>
      <c r="AE131" s="2">
        <f>ROUND((Demographics!AE131-AVERAGE(Demographics!AE$2:AE$152))/_xlfn.STDEV.P(Demographics!AE$2:AE$152),4)</f>
        <v>-1.3073999999999999</v>
      </c>
      <c r="AF131" s="2">
        <f>ROUND((Demographics!AF131-AVERAGE(Demographics!AF$2:AF$152))/_xlfn.STDEV.P(Demographics!AF$2:AF$152),4)</f>
        <v>0.91849999999999998</v>
      </c>
      <c r="AG131" s="2">
        <f>ROUND((Demographics!AG131-AVERAGE(Demographics!AG$2:AG$152))/_xlfn.STDEV.P(Demographics!AG$2:AG$152),4)</f>
        <v>-1.5383</v>
      </c>
      <c r="AH131" s="2">
        <f>ROUND((Demographics!AH131-AVERAGE(Demographics!AH$2:AH$152))/_xlfn.STDEV.P(Demographics!AH$2:AH$152),4)</f>
        <v>1.0961000000000001</v>
      </c>
      <c r="AI131" s="2">
        <f>ROUND((Demographics!AI131-AVERAGE(Demographics!AI$2:AI$152))/_xlfn.STDEV.P(Demographics!AI$2:AI$152),4)</f>
        <v>7.5200000000000003E-2</v>
      </c>
      <c r="AJ131" s="2">
        <f>ROUND((Demographics!AJ131-AVERAGE(Demographics!AJ$2:AJ$152))/_xlfn.STDEV.P(Demographics!AJ$2:AJ$152),4)</f>
        <v>-0.1779</v>
      </c>
      <c r="AK131" s="2">
        <f>ROUND((Demographics!AK131-AVERAGE(Demographics!AK$2:AK$152))/_xlfn.STDEV.P(Demographics!AK$2:AK$152),4)</f>
        <v>1.9289000000000001</v>
      </c>
      <c r="AL131" s="2">
        <f>ROUND((Demographics!AL131-AVERAGE(Demographics!AL$2:AL$152))/_xlfn.STDEV.P(Demographics!AL$2:AL$152),4)</f>
        <v>-0.21840000000000001</v>
      </c>
      <c r="AM131" s="2">
        <f>ROUND((Demographics!AM131-AVERAGE(Demographics!AM$2:AM$152))/_xlfn.STDEV.P(Demographics!AM$2:AM$152),4)</f>
        <v>-0.99270000000000003</v>
      </c>
      <c r="AN131" s="2">
        <f>ROUND((Demographics!AN131-AVERAGE(Demographics!AN$2:AN$152))/_xlfn.STDEV.P(Demographics!AN$2:AN$152),4)</f>
        <v>-0.45929999999999999</v>
      </c>
      <c r="AO131" s="2">
        <f>ROUND((Demographics!AO131-AVERAGE(Demographics!AO$2:AO$152))/_xlfn.STDEV.P(Demographics!AO$2:AO$152),4)</f>
        <v>-0.57230000000000003</v>
      </c>
      <c r="AP131" s="2">
        <f>ROUND((Demographics!AP131-AVERAGE(Demographics!AP$2:AP$152))/_xlfn.STDEV.P(Demographics!AP$2:AP$152),4)</f>
        <v>1.2238</v>
      </c>
      <c r="AQ131" s="2">
        <f>ROUND((Demographics!AQ131-AVERAGE(Demographics!AQ$2:AQ$152))/_xlfn.STDEV.P(Demographics!AQ$2:AQ$152),4)</f>
        <v>-0.54349999999999998</v>
      </c>
      <c r="AR131" s="2">
        <f>ROUND((Demographics!AR131-AVERAGE(Demographics!AR$2:AR$152))/_xlfn.STDEV.P(Demographics!AR$2:AR$152),4)</f>
        <v>0.9889</v>
      </c>
    </row>
    <row r="132" spans="1:44" x14ac:dyDescent="0.55000000000000004">
      <c r="A132" s="2" t="s">
        <v>131</v>
      </c>
      <c r="B132" s="2">
        <f>ROUND((Demographics!B132-AVERAGE(Demographics!B$2:B$152))/_xlfn.STDEV.P(Demographics!B$2:B$152),4)</f>
        <v>-0.81879999999999997</v>
      </c>
      <c r="C132" s="2">
        <f>ROUND((Demographics!C132-AVERAGE(Demographics!C$2:C$152))/_xlfn.STDEV.P(Demographics!C$2:C$152),4)</f>
        <v>-1.4422999999999999</v>
      </c>
      <c r="D132" s="2">
        <f>ROUND((Demographics!D132-AVERAGE(Demographics!D$2:D$152))/_xlfn.STDEV.P(Demographics!D$2:D$152),4)</f>
        <v>-1.19</v>
      </c>
      <c r="E132" s="2">
        <f>ROUND((Demographics!E132-AVERAGE(Demographics!E$2:E$152))/_xlfn.STDEV.P(Demographics!E$2:E$152),4)</f>
        <v>-0.99929999999999997</v>
      </c>
      <c r="F132" s="2">
        <f>ROUND((Demographics!F132-AVERAGE(Demographics!F$2:F$152))/_xlfn.STDEV.P(Demographics!F$2:F$152),4)</f>
        <v>0.39979999999999999</v>
      </c>
      <c r="G132" s="2">
        <f>ROUND((Demographics!G132-AVERAGE(Demographics!G$2:G$152))/_xlfn.STDEV.P(Demographics!G$2:G$152),4)</f>
        <v>1.9642999999999999</v>
      </c>
      <c r="H132" s="2">
        <f>ROUND((Demographics!H132-AVERAGE(Demographics!H$2:H$152))/_xlfn.STDEV.P(Demographics!H$2:H$152),4)</f>
        <v>1.8322000000000001</v>
      </c>
      <c r="I132" s="2">
        <f>ROUND((Demographics!I132-AVERAGE(Demographics!I$2:I$152))/_xlfn.STDEV.P(Demographics!I$2:I$152),4)</f>
        <v>0.92749999999999999</v>
      </c>
      <c r="J132" s="2">
        <f>ROUND((Demographics!J132-AVERAGE(Demographics!J$2:J$152))/_xlfn.STDEV.P(Demographics!J$2:J$152),4)</f>
        <v>0.97640000000000005</v>
      </c>
      <c r="K132" s="2">
        <f>ROUND((Demographics!K132-AVERAGE(Demographics!K$2:K$152))/_xlfn.STDEV.P(Demographics!K$2:K$152),4)</f>
        <v>-1.2165999999999999</v>
      </c>
      <c r="L132" s="2">
        <f>ROUND((Demographics!L132-AVERAGE(Demographics!L$2:L$152))/_xlfn.STDEV.P(Demographics!L$2:L$152),4)</f>
        <v>-0.26729999999999998</v>
      </c>
      <c r="M132" s="2">
        <f>ROUND((Demographics!M132-AVERAGE(Demographics!M$2:M$152))/_xlfn.STDEV.P(Demographics!M$2:M$152),4)</f>
        <v>0.67400000000000004</v>
      </c>
      <c r="N132" s="2">
        <f>ROUND((Demographics!N132-AVERAGE(Demographics!N$2:N$152))/_xlfn.STDEV.P(Demographics!N$2:N$152),4)</f>
        <v>-0.37769999999999998</v>
      </c>
      <c r="O132" s="2">
        <f>ROUND((Demographics!O132-AVERAGE(Demographics!O$2:O$152))/_xlfn.STDEV.P(Demographics!O$2:O$152),4)</f>
        <v>-0.52869999999999995</v>
      </c>
      <c r="P132" s="2">
        <f>ROUND((Demographics!P132-AVERAGE(Demographics!P$2:P$152))/_xlfn.STDEV.P(Demographics!P$2:P$152),4)</f>
        <v>0.1258</v>
      </c>
      <c r="Q132" s="2">
        <f>ROUND((Demographics!Q132-AVERAGE(Demographics!Q$2:Q$152))/_xlfn.STDEV.P(Demographics!Q$2:Q$152),4)</f>
        <v>-0.47439999999999999</v>
      </c>
      <c r="R132" s="2">
        <f>ROUND((Demographics!R132-AVERAGE(Demographics!R$2:R$152))/_xlfn.STDEV.P(Demographics!R$2:R$152),4)</f>
        <v>-0.46100000000000002</v>
      </c>
      <c r="S132" s="2">
        <f>ROUND((Demographics!S132-AVERAGE(Demographics!S$2:S$152))/_xlfn.STDEV.P(Demographics!S$2:S$152),4)</f>
        <v>-0.2402</v>
      </c>
      <c r="T132" s="2">
        <f>ROUND((Demographics!T132-AVERAGE(Demographics!T$2:T$152))/_xlfn.STDEV.P(Demographics!T$2:T$152),4)</f>
        <v>-0.88219999999999998</v>
      </c>
      <c r="U132" s="2">
        <f>ROUND((Demographics!U132-AVERAGE(Demographics!U$2:U$152))/_xlfn.STDEV.P(Demographics!U$2:U$152),4)</f>
        <v>-0.4602</v>
      </c>
      <c r="V132" s="2">
        <f>ROUND((Demographics!V132-AVERAGE(Demographics!V$2:V$152))/_xlfn.STDEV.P(Demographics!V$2:V$152),4)</f>
        <v>1.18</v>
      </c>
      <c r="W132" s="2">
        <f>ROUND((Demographics!W132-AVERAGE(Demographics!W$2:W$152))/_xlfn.STDEV.P(Demographics!W$2:W$152),4)</f>
        <v>-0.1961</v>
      </c>
      <c r="X132" s="2">
        <f>ROUND((Demographics!X132-AVERAGE(Demographics!X$2:X$152))/_xlfn.STDEV.P(Demographics!X$2:X$152),4)</f>
        <v>-1.1292</v>
      </c>
      <c r="Y132" s="2">
        <f>ROUND((Demographics!Y132-AVERAGE(Demographics!Y$2:Y$152))/_xlfn.STDEV.P(Demographics!Y$2:Y$152),4)</f>
        <v>0.43890000000000001</v>
      </c>
      <c r="Z132" s="2">
        <f>ROUND((Demographics!Z132-AVERAGE(Demographics!Z$2:Z$152))/_xlfn.STDEV.P(Demographics!Z$2:Z$152),4)</f>
        <v>-0.5272</v>
      </c>
      <c r="AA132" s="2">
        <f>ROUND((Demographics!AA132-AVERAGE(Demographics!AA$2:AA$152))/_xlfn.STDEV.P(Demographics!AA$2:AA$152),4)</f>
        <v>-0.1638</v>
      </c>
      <c r="AB132" s="2">
        <f>ROUND((Demographics!AB132-AVERAGE(Demographics!AB$2:AB$152))/_xlfn.STDEV.P(Demographics!AB$2:AB$152),4)</f>
        <v>-0.2646</v>
      </c>
      <c r="AC132" s="2">
        <f>ROUND((Demographics!AC132-AVERAGE(Demographics!AC$2:AC$152))/_xlfn.STDEV.P(Demographics!AC$2:AC$152),4)</f>
        <v>1.2279</v>
      </c>
      <c r="AD132" s="2">
        <f>ROUND((Demographics!AD132-AVERAGE(Demographics!AD$2:AD$152))/_xlfn.STDEV.P(Demographics!AD$2:AD$152),4)</f>
        <v>1.3863000000000001</v>
      </c>
      <c r="AE132" s="2">
        <f>ROUND((Demographics!AE132-AVERAGE(Demographics!AE$2:AE$152))/_xlfn.STDEV.P(Demographics!AE$2:AE$152),4)</f>
        <v>0.34329999999999999</v>
      </c>
      <c r="AF132" s="2">
        <f>ROUND((Demographics!AF132-AVERAGE(Demographics!AF$2:AF$152))/_xlfn.STDEV.P(Demographics!AF$2:AF$152),4)</f>
        <v>-0.5262</v>
      </c>
      <c r="AG132" s="2">
        <f>ROUND((Demographics!AG132-AVERAGE(Demographics!AG$2:AG$152))/_xlfn.STDEV.P(Demographics!AG$2:AG$152),4)</f>
        <v>0.189</v>
      </c>
      <c r="AH132" s="2">
        <f>ROUND((Demographics!AH132-AVERAGE(Demographics!AH$2:AH$152))/_xlfn.STDEV.P(Demographics!AH$2:AH$152),4)</f>
        <v>-0.33439999999999998</v>
      </c>
      <c r="AI132" s="2">
        <f>ROUND((Demographics!AI132-AVERAGE(Demographics!AI$2:AI$152))/_xlfn.STDEV.P(Demographics!AI$2:AI$152),4)</f>
        <v>-0.57389999999999997</v>
      </c>
      <c r="AJ132" s="2">
        <f>ROUND((Demographics!AJ132-AVERAGE(Demographics!AJ$2:AJ$152))/_xlfn.STDEV.P(Demographics!AJ$2:AJ$152),4)</f>
        <v>-8.0799999999999997E-2</v>
      </c>
      <c r="AK132" s="2">
        <f>ROUND((Demographics!AK132-AVERAGE(Demographics!AK$2:AK$152))/_xlfn.STDEV.P(Demographics!AK$2:AK$152),4)</f>
        <v>0.25800000000000001</v>
      </c>
      <c r="AL132" s="2">
        <f>ROUND((Demographics!AL132-AVERAGE(Demographics!AL$2:AL$152))/_xlfn.STDEV.P(Demographics!AL$2:AL$152),4)</f>
        <v>0.50849999999999995</v>
      </c>
      <c r="AM132" s="2">
        <f>ROUND((Demographics!AM132-AVERAGE(Demographics!AM$2:AM$152))/_xlfn.STDEV.P(Demographics!AM$2:AM$152),4)</f>
        <v>-0.84060000000000001</v>
      </c>
      <c r="AN132" s="2">
        <f>ROUND((Demographics!AN132-AVERAGE(Demographics!AN$2:AN$152))/_xlfn.STDEV.P(Demographics!AN$2:AN$152),4)</f>
        <v>1.2816000000000001</v>
      </c>
      <c r="AO132" s="2">
        <f>ROUND((Demographics!AO132-AVERAGE(Demographics!AO$2:AO$152))/_xlfn.STDEV.P(Demographics!AO$2:AO$152),4)</f>
        <v>-0.40610000000000002</v>
      </c>
      <c r="AP132" s="2">
        <f>ROUND((Demographics!AP132-AVERAGE(Demographics!AP$2:AP$152))/_xlfn.STDEV.P(Demographics!AP$2:AP$152),4)</f>
        <v>-0.27800000000000002</v>
      </c>
      <c r="AQ132" s="2">
        <f>ROUND((Demographics!AQ132-AVERAGE(Demographics!AQ$2:AQ$152))/_xlfn.STDEV.P(Demographics!AQ$2:AQ$152),4)</f>
        <v>-0.1643</v>
      </c>
      <c r="AR132" s="2">
        <f>ROUND((Demographics!AR132-AVERAGE(Demographics!AR$2:AR$152))/_xlfn.STDEV.P(Demographics!AR$2:AR$152),4)</f>
        <v>-1.0751999999999999</v>
      </c>
    </row>
    <row r="133" spans="1:44" x14ac:dyDescent="0.55000000000000004">
      <c r="A133" s="2" t="s">
        <v>132</v>
      </c>
      <c r="B133" s="2">
        <f>ROUND((Demographics!B133-AVERAGE(Demographics!B$2:B$152))/_xlfn.STDEV.P(Demographics!B$2:B$152),4)</f>
        <v>0.37519999999999998</v>
      </c>
      <c r="C133" s="2">
        <f>ROUND((Demographics!C133-AVERAGE(Demographics!C$2:C$152))/_xlfn.STDEV.P(Demographics!C$2:C$152),4)</f>
        <v>-0.29880000000000001</v>
      </c>
      <c r="D133" s="2">
        <f>ROUND((Demographics!D133-AVERAGE(Demographics!D$2:D$152))/_xlfn.STDEV.P(Demographics!D$2:D$152),4)</f>
        <v>-0.71419999999999995</v>
      </c>
      <c r="E133" s="2">
        <f>ROUND((Demographics!E133-AVERAGE(Demographics!E$2:E$152))/_xlfn.STDEV.P(Demographics!E$2:E$152),4)</f>
        <v>-1.2990999999999999</v>
      </c>
      <c r="F133" s="2">
        <f>ROUND((Demographics!F133-AVERAGE(Demographics!F$2:F$152))/_xlfn.STDEV.P(Demographics!F$2:F$152),4)</f>
        <v>-0.66979999999999995</v>
      </c>
      <c r="G133" s="2">
        <f>ROUND((Demographics!G133-AVERAGE(Demographics!G$2:G$152))/_xlfn.STDEV.P(Demographics!G$2:G$152),4)</f>
        <v>0.59460000000000002</v>
      </c>
      <c r="H133" s="2">
        <f>ROUND((Demographics!H133-AVERAGE(Demographics!H$2:H$152))/_xlfn.STDEV.P(Demographics!H$2:H$152),4)</f>
        <v>0.90290000000000004</v>
      </c>
      <c r="I133" s="2">
        <f>ROUND((Demographics!I133-AVERAGE(Demographics!I$2:I$152))/_xlfn.STDEV.P(Demographics!I$2:I$152),4)</f>
        <v>0.96099999999999997</v>
      </c>
      <c r="J133" s="2">
        <f>ROUND((Demographics!J133-AVERAGE(Demographics!J$2:J$152))/_xlfn.STDEV.P(Demographics!J$2:J$152),4)</f>
        <v>0.38290000000000002</v>
      </c>
      <c r="K133" s="2">
        <f>ROUND((Demographics!K133-AVERAGE(Demographics!K$2:K$152))/_xlfn.STDEV.P(Demographics!K$2:K$152),4)</f>
        <v>-0.80769999999999997</v>
      </c>
      <c r="L133" s="2">
        <f>ROUND((Demographics!L133-AVERAGE(Demographics!L$2:L$152))/_xlfn.STDEV.P(Demographics!L$2:L$152),4)</f>
        <v>0.78420000000000001</v>
      </c>
      <c r="M133" s="2">
        <f>ROUND((Demographics!M133-AVERAGE(Demographics!M$2:M$152))/_xlfn.STDEV.P(Demographics!M$2:M$152),4)</f>
        <v>0.41110000000000002</v>
      </c>
      <c r="N133" s="2">
        <f>ROUND((Demographics!N133-AVERAGE(Demographics!N$2:N$152))/_xlfn.STDEV.P(Demographics!N$2:N$152),4)</f>
        <v>-0.84850000000000003</v>
      </c>
      <c r="O133" s="2">
        <f>ROUND((Demographics!O133-AVERAGE(Demographics!O$2:O$152))/_xlfn.STDEV.P(Demographics!O$2:O$152),4)</f>
        <v>-0.9093</v>
      </c>
      <c r="P133" s="2">
        <f>ROUND((Demographics!P133-AVERAGE(Demographics!P$2:P$152))/_xlfn.STDEV.P(Demographics!P$2:P$152),4)</f>
        <v>0.79949999999999999</v>
      </c>
      <c r="Q133" s="2">
        <f>ROUND((Demographics!Q133-AVERAGE(Demographics!Q$2:Q$152))/_xlfn.STDEV.P(Demographics!Q$2:Q$152),4)</f>
        <v>-1.7616000000000001</v>
      </c>
      <c r="R133" s="2">
        <f>ROUND((Demographics!R133-AVERAGE(Demographics!R$2:R$152))/_xlfn.STDEV.P(Demographics!R$2:R$152),4)</f>
        <v>0.1153</v>
      </c>
      <c r="S133" s="2">
        <f>ROUND((Demographics!S133-AVERAGE(Demographics!S$2:S$152))/_xlfn.STDEV.P(Demographics!S$2:S$152),4)</f>
        <v>1.6912</v>
      </c>
      <c r="T133" s="2">
        <f>ROUND((Demographics!T133-AVERAGE(Demographics!T$2:T$152))/_xlfn.STDEV.P(Demographics!T$2:T$152),4)</f>
        <v>-0.91900000000000004</v>
      </c>
      <c r="U133" s="2">
        <f>ROUND((Demographics!U133-AVERAGE(Demographics!U$2:U$152))/_xlfn.STDEV.P(Demographics!U$2:U$152),4)</f>
        <v>-0.97860000000000003</v>
      </c>
      <c r="V133" s="2">
        <f>ROUND((Demographics!V133-AVERAGE(Demographics!V$2:V$152))/_xlfn.STDEV.P(Demographics!V$2:V$152),4)</f>
        <v>-6.7799999999999999E-2</v>
      </c>
      <c r="W133" s="2">
        <f>ROUND((Demographics!W133-AVERAGE(Demographics!W$2:W$152))/_xlfn.STDEV.P(Demographics!W$2:W$152),4)</f>
        <v>-0.45140000000000002</v>
      </c>
      <c r="X133" s="2">
        <f>ROUND((Demographics!X133-AVERAGE(Demographics!X$2:X$152))/_xlfn.STDEV.P(Demographics!X$2:X$152),4)</f>
        <v>-1.3161</v>
      </c>
      <c r="Y133" s="2">
        <f>ROUND((Demographics!Y133-AVERAGE(Demographics!Y$2:Y$152))/_xlfn.STDEV.P(Demographics!Y$2:Y$152),4)</f>
        <v>0.94469999999999998</v>
      </c>
      <c r="Z133" s="2">
        <f>ROUND((Demographics!Z133-AVERAGE(Demographics!Z$2:Z$152))/_xlfn.STDEV.P(Demographics!Z$2:Z$152),4)</f>
        <v>0.26989999999999997</v>
      </c>
      <c r="AA133" s="2">
        <f>ROUND((Demographics!AA133-AVERAGE(Demographics!AA$2:AA$152))/_xlfn.STDEV.P(Demographics!AA$2:AA$152),4)</f>
        <v>1.0972</v>
      </c>
      <c r="AB133" s="2">
        <f>ROUND((Demographics!AB133-AVERAGE(Demographics!AB$2:AB$152))/_xlfn.STDEV.P(Demographics!AB$2:AB$152),4)</f>
        <v>-0.74480000000000002</v>
      </c>
      <c r="AC133" s="2">
        <f>ROUND((Demographics!AC133-AVERAGE(Demographics!AC$2:AC$152))/_xlfn.STDEV.P(Demographics!AC$2:AC$152),4)</f>
        <v>6.1600000000000002E-2</v>
      </c>
      <c r="AD133" s="2">
        <f>ROUND((Demographics!AD133-AVERAGE(Demographics!AD$2:AD$152))/_xlfn.STDEV.P(Demographics!AD$2:AD$152),4)</f>
        <v>0.23830000000000001</v>
      </c>
      <c r="AE133" s="2">
        <f>ROUND((Demographics!AE133-AVERAGE(Demographics!AE$2:AE$152))/_xlfn.STDEV.P(Demographics!AE$2:AE$152),4)</f>
        <v>0.2913</v>
      </c>
      <c r="AF133" s="2">
        <f>ROUND((Demographics!AF133-AVERAGE(Demographics!AF$2:AF$152))/_xlfn.STDEV.P(Demographics!AF$2:AF$152),4)</f>
        <v>1.7161999999999999</v>
      </c>
      <c r="AG133" s="2">
        <f>ROUND((Demographics!AG133-AVERAGE(Demographics!AG$2:AG$152))/_xlfn.STDEV.P(Demographics!AG$2:AG$152),4)</f>
        <v>1.4357</v>
      </c>
      <c r="AH133" s="2">
        <f>ROUND((Demographics!AH133-AVERAGE(Demographics!AH$2:AH$152))/_xlfn.STDEV.P(Demographics!AH$2:AH$152),4)</f>
        <v>-0.79479999999999995</v>
      </c>
      <c r="AI133" s="2">
        <f>ROUND((Demographics!AI133-AVERAGE(Demographics!AI$2:AI$152))/_xlfn.STDEV.P(Demographics!AI$2:AI$152),4)</f>
        <v>-0.4617</v>
      </c>
      <c r="AJ133" s="2">
        <f>ROUND((Demographics!AJ133-AVERAGE(Demographics!AJ$2:AJ$152))/_xlfn.STDEV.P(Demographics!AJ$2:AJ$152),4)</f>
        <v>-0.2404</v>
      </c>
      <c r="AK133" s="2">
        <f>ROUND((Demographics!AK133-AVERAGE(Demographics!AK$2:AK$152))/_xlfn.STDEV.P(Demographics!AK$2:AK$152),4)</f>
        <v>-0.72370000000000001</v>
      </c>
      <c r="AL133" s="2">
        <f>ROUND((Demographics!AL133-AVERAGE(Demographics!AL$2:AL$152))/_xlfn.STDEV.P(Demographics!AL$2:AL$152),4)</f>
        <v>-1.6436999999999999</v>
      </c>
      <c r="AM133" s="2">
        <f>ROUND((Demographics!AM133-AVERAGE(Demographics!AM$2:AM$152))/_xlfn.STDEV.P(Demographics!AM$2:AM$152),4)</f>
        <v>-0.59430000000000005</v>
      </c>
      <c r="AN133" s="2">
        <f>ROUND((Demographics!AN133-AVERAGE(Demographics!AN$2:AN$152))/_xlfn.STDEV.P(Demographics!AN$2:AN$152),4)</f>
        <v>0.91059999999999997</v>
      </c>
      <c r="AO133" s="2">
        <f>ROUND((Demographics!AO133-AVERAGE(Demographics!AO$2:AO$152))/_xlfn.STDEV.P(Demographics!AO$2:AO$152),4)</f>
        <v>-4.4200000000000003E-2</v>
      </c>
      <c r="AP133" s="2">
        <f>ROUND((Demographics!AP133-AVERAGE(Demographics!AP$2:AP$152))/_xlfn.STDEV.P(Demographics!AP$2:AP$152),4)</f>
        <v>-0.21940000000000001</v>
      </c>
      <c r="AQ133" s="2">
        <f>ROUND((Demographics!AQ133-AVERAGE(Demographics!AQ$2:AQ$152))/_xlfn.STDEV.P(Demographics!AQ$2:AQ$152),4)</f>
        <v>-0.59360000000000002</v>
      </c>
      <c r="AR133" s="2">
        <f>ROUND((Demographics!AR133-AVERAGE(Demographics!AR$2:AR$152))/_xlfn.STDEV.P(Demographics!AR$2:AR$152),4)</f>
        <v>-0.96709999999999996</v>
      </c>
    </row>
    <row r="134" spans="1:44" x14ac:dyDescent="0.55000000000000004">
      <c r="A134" s="2" t="s">
        <v>133</v>
      </c>
      <c r="B134" s="2">
        <f>ROUND((Demographics!B134-AVERAGE(Demographics!B$2:B$152))/_xlfn.STDEV.P(Demographics!B$2:B$152),4)</f>
        <v>-0.47320000000000001</v>
      </c>
      <c r="C134" s="2">
        <f>ROUND((Demographics!C134-AVERAGE(Demographics!C$2:C$152))/_xlfn.STDEV.P(Demographics!C$2:C$152),4)</f>
        <v>-0.78810000000000002</v>
      </c>
      <c r="D134" s="2">
        <f>ROUND((Demographics!D134-AVERAGE(Demographics!D$2:D$152))/_xlfn.STDEV.P(Demographics!D$2:D$152),4)</f>
        <v>-0.89870000000000005</v>
      </c>
      <c r="E134" s="2">
        <f>ROUND((Demographics!E134-AVERAGE(Demographics!E$2:E$152))/_xlfn.STDEV.P(Demographics!E$2:E$152),4)</f>
        <v>-0.78069999999999995</v>
      </c>
      <c r="F134" s="2">
        <f>ROUND((Demographics!F134-AVERAGE(Demographics!F$2:F$152))/_xlfn.STDEV.P(Demographics!F$2:F$152),4)</f>
        <v>0.34739999999999999</v>
      </c>
      <c r="G134" s="2">
        <f>ROUND((Demographics!G134-AVERAGE(Demographics!G$2:G$152))/_xlfn.STDEV.P(Demographics!G$2:G$152),4)</f>
        <v>0.86960000000000004</v>
      </c>
      <c r="H134" s="2">
        <f>ROUND((Demographics!H134-AVERAGE(Demographics!H$2:H$152))/_xlfn.STDEV.P(Demographics!H$2:H$152),4)</f>
        <v>1.4033</v>
      </c>
      <c r="I134" s="2">
        <f>ROUND((Demographics!I134-AVERAGE(Demographics!I$2:I$152))/_xlfn.STDEV.P(Demographics!I$2:I$152),4)</f>
        <v>0.78620000000000001</v>
      </c>
      <c r="J134" s="2">
        <f>ROUND((Demographics!J134-AVERAGE(Demographics!J$2:J$152))/_xlfn.STDEV.P(Demographics!J$2:J$152),4)</f>
        <v>0.65100000000000002</v>
      </c>
      <c r="K134" s="2">
        <f>ROUND((Demographics!K134-AVERAGE(Demographics!K$2:K$152))/_xlfn.STDEV.P(Demographics!K$2:K$152),4)</f>
        <v>-0.47689999999999999</v>
      </c>
      <c r="L134" s="2">
        <f>ROUND((Demographics!L134-AVERAGE(Demographics!L$2:L$152))/_xlfn.STDEV.P(Demographics!L$2:L$152),4)</f>
        <v>-0.17330000000000001</v>
      </c>
      <c r="M134" s="2">
        <f>ROUND((Demographics!M134-AVERAGE(Demographics!M$2:M$152))/_xlfn.STDEV.P(Demographics!M$2:M$152),4)</f>
        <v>0.95169999999999999</v>
      </c>
      <c r="N134" s="2">
        <f>ROUND((Demographics!N134-AVERAGE(Demographics!N$2:N$152))/_xlfn.STDEV.P(Demographics!N$2:N$152),4)</f>
        <v>-0.312</v>
      </c>
      <c r="O134" s="2">
        <f>ROUND((Demographics!O134-AVERAGE(Demographics!O$2:O$152))/_xlfn.STDEV.P(Demographics!O$2:O$152),4)</f>
        <v>-0.4083</v>
      </c>
      <c r="P134" s="2">
        <f>ROUND((Demographics!P134-AVERAGE(Demographics!P$2:P$152))/_xlfn.STDEV.P(Demographics!P$2:P$152),4)</f>
        <v>8.6999999999999994E-3</v>
      </c>
      <c r="Q134" s="2">
        <f>ROUND((Demographics!Q134-AVERAGE(Demographics!Q$2:Q$152))/_xlfn.STDEV.P(Demographics!Q$2:Q$152),4)</f>
        <v>-9.3299999999999994E-2</v>
      </c>
      <c r="R134" s="2">
        <f>ROUND((Demographics!R134-AVERAGE(Demographics!R$2:R$152))/_xlfn.STDEV.P(Demographics!R$2:R$152),4)</f>
        <v>-0.5131</v>
      </c>
      <c r="S134" s="2">
        <f>ROUND((Demographics!S134-AVERAGE(Demographics!S$2:S$152))/_xlfn.STDEV.P(Demographics!S$2:S$152),4)</f>
        <v>-0.6149</v>
      </c>
      <c r="T134" s="2">
        <f>ROUND((Demographics!T134-AVERAGE(Demographics!T$2:T$152))/_xlfn.STDEV.P(Demographics!T$2:T$152),4)</f>
        <v>0.2359</v>
      </c>
      <c r="U134" s="2">
        <f>ROUND((Demographics!U134-AVERAGE(Demographics!U$2:U$152))/_xlfn.STDEV.P(Demographics!U$2:U$152),4)</f>
        <v>9.0499999999999997E-2</v>
      </c>
      <c r="V134" s="2">
        <f>ROUND((Demographics!V134-AVERAGE(Demographics!V$2:V$152))/_xlfn.STDEV.P(Demographics!V$2:V$152),4)</f>
        <v>0.91210000000000002</v>
      </c>
      <c r="W134" s="2">
        <f>ROUND((Demographics!W134-AVERAGE(Demographics!W$2:W$152))/_xlfn.STDEV.P(Demographics!W$2:W$152),4)</f>
        <v>0.14000000000000001</v>
      </c>
      <c r="X134" s="2">
        <f>ROUND((Demographics!X134-AVERAGE(Demographics!X$2:X$152))/_xlfn.STDEV.P(Demographics!X$2:X$152),4)</f>
        <v>0.43380000000000002</v>
      </c>
      <c r="Y134" s="2">
        <f>ROUND((Demographics!Y134-AVERAGE(Demographics!Y$2:Y$152))/_xlfn.STDEV.P(Demographics!Y$2:Y$152),4)</f>
        <v>-0.1956</v>
      </c>
      <c r="Z134" s="2">
        <f>ROUND((Demographics!Z134-AVERAGE(Demographics!Z$2:Z$152))/_xlfn.STDEV.P(Demographics!Z$2:Z$152),4)</f>
        <v>-0.63090000000000002</v>
      </c>
      <c r="AA134" s="2">
        <f>ROUND((Demographics!AA134-AVERAGE(Demographics!AA$2:AA$152))/_xlfn.STDEV.P(Demographics!AA$2:AA$152),4)</f>
        <v>-0.2137</v>
      </c>
      <c r="AB134" s="2">
        <f>ROUND((Demographics!AB134-AVERAGE(Demographics!AB$2:AB$152))/_xlfn.STDEV.P(Demographics!AB$2:AB$152),4)</f>
        <v>3.32E-2</v>
      </c>
      <c r="AC134" s="2">
        <f>ROUND((Demographics!AC134-AVERAGE(Demographics!AC$2:AC$152))/_xlfn.STDEV.P(Demographics!AC$2:AC$152),4)</f>
        <v>0.57299999999999995</v>
      </c>
      <c r="AD134" s="2">
        <f>ROUND((Demographics!AD134-AVERAGE(Demographics!AD$2:AD$152))/_xlfn.STDEV.P(Demographics!AD$2:AD$152),4)</f>
        <v>0.62529999999999997</v>
      </c>
      <c r="AE134" s="2">
        <f>ROUND((Demographics!AE134-AVERAGE(Demographics!AE$2:AE$152))/_xlfn.STDEV.P(Demographics!AE$2:AE$152),4)</f>
        <v>0.2263</v>
      </c>
      <c r="AF134" s="2">
        <f>ROUND((Demographics!AF134-AVERAGE(Demographics!AF$2:AF$152))/_xlfn.STDEV.P(Demographics!AF$2:AF$152),4)</f>
        <v>0.28939999999999999</v>
      </c>
      <c r="AG134" s="2">
        <f>ROUND((Demographics!AG134-AVERAGE(Demographics!AG$2:AG$152))/_xlfn.STDEV.P(Demographics!AG$2:AG$152),4)</f>
        <v>0.88560000000000005</v>
      </c>
      <c r="AH134" s="2">
        <f>ROUND((Demographics!AH134-AVERAGE(Demographics!AH$2:AH$152))/_xlfn.STDEV.P(Demographics!AH$2:AH$152),4)</f>
        <v>-0.47</v>
      </c>
      <c r="AI134" s="2">
        <f>ROUND((Demographics!AI134-AVERAGE(Demographics!AI$2:AI$152))/_xlfn.STDEV.P(Demographics!AI$2:AI$152),4)</f>
        <v>-0.5202</v>
      </c>
      <c r="AJ134" s="2">
        <f>ROUND((Demographics!AJ134-AVERAGE(Demographics!AJ$2:AJ$152))/_xlfn.STDEV.P(Demographics!AJ$2:AJ$152),4)</f>
        <v>-0.1779</v>
      </c>
      <c r="AK134" s="2">
        <f>ROUND((Demographics!AK134-AVERAGE(Demographics!AK$2:AK$152))/_xlfn.STDEV.P(Demographics!AK$2:AK$152),4)</f>
        <v>-1.0612999999999999</v>
      </c>
      <c r="AL134" s="2">
        <f>ROUND((Demographics!AL134-AVERAGE(Demographics!AL$2:AL$152))/_xlfn.STDEV.P(Demographics!AL$2:AL$152),4)</f>
        <v>-0.13400000000000001</v>
      </c>
      <c r="AM134" s="2">
        <f>ROUND((Demographics!AM134-AVERAGE(Demographics!AM$2:AM$152))/_xlfn.STDEV.P(Demographics!AM$2:AM$152),4)</f>
        <v>-0.13120000000000001</v>
      </c>
      <c r="AN134" s="2">
        <f>ROUND((Demographics!AN134-AVERAGE(Demographics!AN$2:AN$152))/_xlfn.STDEV.P(Demographics!AN$2:AN$152),4)</f>
        <v>0.67220000000000002</v>
      </c>
      <c r="AO134" s="2">
        <f>ROUND((Demographics!AO134-AVERAGE(Demographics!AO$2:AO$152))/_xlfn.STDEV.P(Demographics!AO$2:AO$152),4)</f>
        <v>-0.2732</v>
      </c>
      <c r="AP134" s="2">
        <f>ROUND((Demographics!AP134-AVERAGE(Demographics!AP$2:AP$152))/_xlfn.STDEV.P(Demographics!AP$2:AP$152),4)</f>
        <v>-0.44900000000000001</v>
      </c>
      <c r="AQ134" s="2">
        <f>ROUND((Demographics!AQ134-AVERAGE(Demographics!AQ$2:AQ$152))/_xlfn.STDEV.P(Demographics!AQ$2:AQ$152),4)</f>
        <v>-0.38179999999999997</v>
      </c>
      <c r="AR134" s="2">
        <f>ROUND((Demographics!AR134-AVERAGE(Demographics!AR$2:AR$152))/_xlfn.STDEV.P(Demographics!AR$2:AR$152),4)</f>
        <v>-0.39150000000000001</v>
      </c>
    </row>
    <row r="135" spans="1:44" x14ac:dyDescent="0.55000000000000004">
      <c r="A135" s="2" t="s">
        <v>134</v>
      </c>
      <c r="B135" s="2">
        <f>ROUND((Demographics!B135-AVERAGE(Demographics!B$2:B$152))/_xlfn.STDEV.P(Demographics!B$2:B$152),4)</f>
        <v>0.34370000000000001</v>
      </c>
      <c r="C135" s="2">
        <f>ROUND((Demographics!C135-AVERAGE(Demographics!C$2:C$152))/_xlfn.STDEV.P(Demographics!C$2:C$152),4)</f>
        <v>2.4834000000000001</v>
      </c>
      <c r="D135" s="2">
        <f>ROUND((Demographics!D135-AVERAGE(Demographics!D$2:D$152))/_xlfn.STDEV.P(Demographics!D$2:D$152),4)</f>
        <v>-0.15340000000000001</v>
      </c>
      <c r="E135" s="2">
        <f>ROUND((Demographics!E135-AVERAGE(Demographics!E$2:E$152))/_xlfn.STDEV.P(Demographics!E$2:E$152),4)</f>
        <v>0.125</v>
      </c>
      <c r="F135" s="2">
        <f>ROUND((Demographics!F135-AVERAGE(Demographics!F$2:F$152))/_xlfn.STDEV.P(Demographics!F$2:F$152),4)</f>
        <v>-0.49159999999999998</v>
      </c>
      <c r="G135" s="2">
        <f>ROUND((Demographics!G135-AVERAGE(Demographics!G$2:G$152))/_xlfn.STDEV.P(Demographics!G$2:G$152),4)</f>
        <v>-1.0555000000000001</v>
      </c>
      <c r="H135" s="2">
        <f>ROUND((Demographics!H135-AVERAGE(Demographics!H$2:H$152))/_xlfn.STDEV.P(Demographics!H$2:H$152),4)</f>
        <v>-0.64610000000000001</v>
      </c>
      <c r="I135" s="2">
        <f>ROUND((Demographics!I135-AVERAGE(Demographics!I$2:I$152))/_xlfn.STDEV.P(Demographics!I$2:I$152),4)</f>
        <v>0.23430000000000001</v>
      </c>
      <c r="J135" s="2">
        <f>ROUND((Demographics!J135-AVERAGE(Demographics!J$2:J$152))/_xlfn.STDEV.P(Demographics!J$2:J$152),4)</f>
        <v>-1.4335</v>
      </c>
      <c r="K135" s="2">
        <f>ROUND((Demographics!K135-AVERAGE(Demographics!K$2:K$152))/_xlfn.STDEV.P(Demographics!K$2:K$152),4)</f>
        <v>0.6028</v>
      </c>
      <c r="L135" s="2">
        <f>ROUND((Demographics!L135-AVERAGE(Demographics!L$2:L$152))/_xlfn.STDEV.P(Demographics!L$2:L$152),4)</f>
        <v>-1.4303999999999999</v>
      </c>
      <c r="M135" s="2">
        <f>ROUND((Demographics!M135-AVERAGE(Demographics!M$2:M$152))/_xlfn.STDEV.P(Demographics!M$2:M$152),4)</f>
        <v>-1.3878999999999999</v>
      </c>
      <c r="N135" s="2">
        <f>ROUND((Demographics!N135-AVERAGE(Demographics!N$2:N$152))/_xlfn.STDEV.P(Demographics!N$2:N$152),4)</f>
        <v>1.7205999999999999</v>
      </c>
      <c r="O135" s="2">
        <f>ROUND((Demographics!O135-AVERAGE(Demographics!O$2:O$152))/_xlfn.STDEV.P(Demographics!O$2:O$152),4)</f>
        <v>1.9934000000000001</v>
      </c>
      <c r="P135" s="2">
        <f>ROUND((Demographics!P135-AVERAGE(Demographics!P$2:P$152))/_xlfn.STDEV.P(Demographics!P$2:P$152),4)</f>
        <v>-0.45469999999999999</v>
      </c>
      <c r="Q135" s="2">
        <f>ROUND((Demographics!Q135-AVERAGE(Demographics!Q$2:Q$152))/_xlfn.STDEV.P(Demographics!Q$2:Q$152),4)</f>
        <v>1.5810999999999999</v>
      </c>
      <c r="R135" s="2">
        <f>ROUND((Demographics!R135-AVERAGE(Demographics!R$2:R$152))/_xlfn.STDEV.P(Demographics!R$2:R$152),4)</f>
        <v>-1.5684</v>
      </c>
      <c r="S135" s="2">
        <f>ROUND((Demographics!S135-AVERAGE(Demographics!S$2:S$152))/_xlfn.STDEV.P(Demographics!S$2:S$152),4)</f>
        <v>-0.4042</v>
      </c>
      <c r="T135" s="2">
        <f>ROUND((Demographics!T135-AVERAGE(Demographics!T$2:T$152))/_xlfn.STDEV.P(Demographics!T$2:T$152),4)</f>
        <v>0.37859999999999999</v>
      </c>
      <c r="U135" s="2">
        <f>ROUND((Demographics!U135-AVERAGE(Demographics!U$2:U$152))/_xlfn.STDEV.P(Demographics!U$2:U$152),4)</f>
        <v>1.4906999999999999</v>
      </c>
      <c r="V135" s="2">
        <f>ROUND((Demographics!V135-AVERAGE(Demographics!V$2:V$152))/_xlfn.STDEV.P(Demographics!V$2:V$152),4)</f>
        <v>2.2109000000000001</v>
      </c>
      <c r="W135" s="2">
        <f>ROUND((Demographics!W135-AVERAGE(Demographics!W$2:W$152))/_xlfn.STDEV.P(Demographics!W$2:W$152),4)</f>
        <v>-1.7332000000000001</v>
      </c>
      <c r="X135" s="2">
        <f>ROUND((Demographics!X135-AVERAGE(Demographics!X$2:X$152))/_xlfn.STDEV.P(Demographics!X$2:X$152),4)</f>
        <v>-4.7600000000000003E-2</v>
      </c>
      <c r="Y135" s="2">
        <f>ROUND((Demographics!Y135-AVERAGE(Demographics!Y$2:Y$152))/_xlfn.STDEV.P(Demographics!Y$2:Y$152),4)</f>
        <v>-1.5124</v>
      </c>
      <c r="Z135" s="2">
        <f>ROUND((Demographics!Z135-AVERAGE(Demographics!Z$2:Z$152))/_xlfn.STDEV.P(Demographics!Z$2:Z$152),4)</f>
        <v>-1.4927999999999999</v>
      </c>
      <c r="AA135" s="2">
        <f>ROUND((Demographics!AA135-AVERAGE(Demographics!AA$2:AA$152))/_xlfn.STDEV.P(Demographics!AA$2:AA$152),4)</f>
        <v>0.48830000000000001</v>
      </c>
      <c r="AB135" s="2">
        <f>ROUND((Demographics!AB135-AVERAGE(Demographics!AB$2:AB$152))/_xlfn.STDEV.P(Demographics!AB$2:AB$152),4)</f>
        <v>2.0270000000000001</v>
      </c>
      <c r="AC135" s="2">
        <f>ROUND((Demographics!AC135-AVERAGE(Demographics!AC$2:AC$152))/_xlfn.STDEV.P(Demographics!AC$2:AC$152),4)</f>
        <v>-0.79969999999999997</v>
      </c>
      <c r="AD135" s="2">
        <f>ROUND((Demographics!AD135-AVERAGE(Demographics!AD$2:AD$152))/_xlfn.STDEV.P(Demographics!AD$2:AD$152),4)</f>
        <v>-0.48399999999999999</v>
      </c>
      <c r="AE135" s="2">
        <f>ROUND((Demographics!AE135-AVERAGE(Demographics!AE$2:AE$152))/_xlfn.STDEV.P(Demographics!AE$2:AE$152),4)</f>
        <v>-1.8338000000000001</v>
      </c>
      <c r="AF135" s="2">
        <f>ROUND((Demographics!AF135-AVERAGE(Demographics!AF$2:AF$152))/_xlfn.STDEV.P(Demographics!AF$2:AF$152),4)</f>
        <v>-9.4799999999999995E-2</v>
      </c>
      <c r="AG135" s="2">
        <f>ROUND((Demographics!AG135-AVERAGE(Demographics!AG$2:AG$152))/_xlfn.STDEV.P(Demographics!AG$2:AG$152),4)</f>
        <v>-0.26029999999999998</v>
      </c>
      <c r="AH135" s="2">
        <f>ROUND((Demographics!AH135-AVERAGE(Demographics!AH$2:AH$152))/_xlfn.STDEV.P(Demographics!AH$2:AH$152),4)</f>
        <v>-0.21929999999999999</v>
      </c>
      <c r="AI135" s="2">
        <f>ROUND((Demographics!AI135-AVERAGE(Demographics!AI$2:AI$152))/_xlfn.STDEV.P(Demographics!AI$2:AI$152),4)</f>
        <v>-0.2591</v>
      </c>
      <c r="AJ135" s="2">
        <f>ROUND((Demographics!AJ135-AVERAGE(Demographics!AJ$2:AJ$152))/_xlfn.STDEV.P(Demographics!AJ$2:AJ$152),4)</f>
        <v>-0.1086</v>
      </c>
      <c r="AK135" s="2">
        <f>ROUND((Demographics!AK135-AVERAGE(Demographics!AK$2:AK$152))/_xlfn.STDEV.P(Demographics!AK$2:AK$152),4)</f>
        <v>-0.4904</v>
      </c>
      <c r="AL135" s="2">
        <f>ROUND((Demographics!AL135-AVERAGE(Demographics!AL$2:AL$152))/_xlfn.STDEV.P(Demographics!AL$2:AL$152),4)</f>
        <v>0.77470000000000006</v>
      </c>
      <c r="AM135" s="2">
        <f>ROUND((Demographics!AM135-AVERAGE(Demographics!AM$2:AM$152))/_xlfn.STDEV.P(Demographics!AM$2:AM$152),4)</f>
        <v>-0.13250000000000001</v>
      </c>
      <c r="AN135" s="2">
        <f>ROUND((Demographics!AN135-AVERAGE(Demographics!AN$2:AN$152))/_xlfn.STDEV.P(Demographics!AN$2:AN$152),4)</f>
        <v>4.5699999999999998E-2</v>
      </c>
      <c r="AO135" s="2">
        <f>ROUND((Demographics!AO135-AVERAGE(Demographics!AO$2:AO$152))/_xlfn.STDEV.P(Demographics!AO$2:AO$152),4)</f>
        <v>-0.76800000000000002</v>
      </c>
      <c r="AP135" s="2">
        <f>ROUND((Demographics!AP135-AVERAGE(Demographics!AP$2:AP$152))/_xlfn.STDEV.P(Demographics!AP$2:AP$152),4)</f>
        <v>2.7400000000000001E-2</v>
      </c>
      <c r="AQ135" s="2">
        <f>ROUND((Demographics!AQ135-AVERAGE(Demographics!AQ$2:AQ$152))/_xlfn.STDEV.P(Demographics!AQ$2:AQ$152),4)</f>
        <v>0.24829999999999999</v>
      </c>
      <c r="AR135" s="2">
        <f>ROUND((Demographics!AR135-AVERAGE(Demographics!AR$2:AR$152))/_xlfn.STDEV.P(Demographics!AR$2:AR$152),4)</f>
        <v>1.5787</v>
      </c>
    </row>
    <row r="136" spans="1:44" x14ac:dyDescent="0.55000000000000004">
      <c r="A136" s="2" t="s">
        <v>135</v>
      </c>
      <c r="B136" s="2">
        <f>ROUND((Demographics!B136-AVERAGE(Demographics!B$2:B$152))/_xlfn.STDEV.P(Demographics!B$2:B$152),4)</f>
        <v>0.37519999999999998</v>
      </c>
      <c r="C136" s="2">
        <f>ROUND((Demographics!C136-AVERAGE(Demographics!C$2:C$152))/_xlfn.STDEV.P(Demographics!C$2:C$152),4)</f>
        <v>0.37259999999999999</v>
      </c>
      <c r="D136" s="2">
        <f>ROUND((Demographics!D136-AVERAGE(Demographics!D$2:D$152))/_xlfn.STDEV.P(Demographics!D$2:D$152),4)</f>
        <v>0.68420000000000003</v>
      </c>
      <c r="E136" s="2">
        <f>ROUND((Demographics!E136-AVERAGE(Demographics!E$2:E$152))/_xlfn.STDEV.P(Demographics!E$2:E$152),4)</f>
        <v>0.64339999999999997</v>
      </c>
      <c r="F136" s="2">
        <f>ROUND((Demographics!F136-AVERAGE(Demographics!F$2:F$152))/_xlfn.STDEV.P(Demographics!F$2:F$152),4)</f>
        <v>-0.80620000000000003</v>
      </c>
      <c r="G136" s="2">
        <f>ROUND((Demographics!G136-AVERAGE(Demographics!G$2:G$152))/_xlfn.STDEV.P(Demographics!G$2:G$152),4)</f>
        <v>-0.81279999999999997</v>
      </c>
      <c r="H136" s="2">
        <f>ROUND((Demographics!H136-AVERAGE(Demographics!H$2:H$152))/_xlfn.STDEV.P(Demographics!H$2:H$152),4)</f>
        <v>-0.81289999999999996</v>
      </c>
      <c r="I136" s="2">
        <f>ROUND((Demographics!I136-AVERAGE(Demographics!I$2:I$152))/_xlfn.STDEV.P(Demographics!I$2:I$152),4)</f>
        <v>-1.8369</v>
      </c>
      <c r="J136" s="2">
        <f>ROUND((Demographics!J136-AVERAGE(Demographics!J$2:J$152))/_xlfn.STDEV.P(Demographics!J$2:J$152),4)</f>
        <v>6.8199999999999997E-2</v>
      </c>
      <c r="K136" s="2">
        <f>ROUND((Demographics!K136-AVERAGE(Demographics!K$2:K$152))/_xlfn.STDEV.P(Demographics!K$2:K$152),4)</f>
        <v>1.3028</v>
      </c>
      <c r="L136" s="2">
        <f>ROUND((Demographics!L136-AVERAGE(Demographics!L$2:L$152))/_xlfn.STDEV.P(Demographics!L$2:L$152),4)</f>
        <v>1.1554</v>
      </c>
      <c r="M136" s="2">
        <f>ROUND((Demographics!M136-AVERAGE(Demographics!M$2:M$152))/_xlfn.STDEV.P(Demographics!M$2:M$152),4)</f>
        <v>-0.42599999999999999</v>
      </c>
      <c r="N136" s="2">
        <f>ROUND((Demographics!N136-AVERAGE(Demographics!N$2:N$152))/_xlfn.STDEV.P(Demographics!N$2:N$152),4)</f>
        <v>-0.309</v>
      </c>
      <c r="O136" s="2">
        <f>ROUND((Demographics!O136-AVERAGE(Demographics!O$2:O$152))/_xlfn.STDEV.P(Demographics!O$2:O$152),4)</f>
        <v>-0.26860000000000001</v>
      </c>
      <c r="P136" s="2">
        <f>ROUND((Demographics!P136-AVERAGE(Demographics!P$2:P$152))/_xlfn.STDEV.P(Demographics!P$2:P$152),4)</f>
        <v>-0.4929</v>
      </c>
      <c r="Q136" s="2">
        <f>ROUND((Demographics!Q136-AVERAGE(Demographics!Q$2:Q$152))/_xlfn.STDEV.P(Demographics!Q$2:Q$152),4)</f>
        <v>-6.2899999999999998E-2</v>
      </c>
      <c r="R136" s="2">
        <f>ROUND((Demographics!R136-AVERAGE(Demographics!R$2:R$152))/_xlfn.STDEV.P(Demographics!R$2:R$152),4)</f>
        <v>1.6982999999999999</v>
      </c>
      <c r="S136" s="2">
        <f>ROUND((Demographics!S136-AVERAGE(Demographics!S$2:S$152))/_xlfn.STDEV.P(Demographics!S$2:S$152),4)</f>
        <v>-0.65780000000000005</v>
      </c>
      <c r="T136" s="2">
        <f>ROUND((Demographics!T136-AVERAGE(Demographics!T$2:T$152))/_xlfn.STDEV.P(Demographics!T$2:T$152),4)</f>
        <v>0.1255</v>
      </c>
      <c r="U136" s="2">
        <f>ROUND((Demographics!U136-AVERAGE(Demographics!U$2:U$152))/_xlfn.STDEV.P(Demographics!U$2:U$152),4)</f>
        <v>-0.4451</v>
      </c>
      <c r="V136" s="2">
        <f>ROUND((Demographics!V136-AVERAGE(Demographics!V$2:V$152))/_xlfn.STDEV.P(Demographics!V$2:V$152),4)</f>
        <v>-0.98</v>
      </c>
      <c r="W136" s="2">
        <f>ROUND((Demographics!W136-AVERAGE(Demographics!W$2:W$152))/_xlfn.STDEV.P(Demographics!W$2:W$152),4)</f>
        <v>1.0623</v>
      </c>
      <c r="X136" s="2">
        <f>ROUND((Demographics!X136-AVERAGE(Demographics!X$2:X$152))/_xlfn.STDEV.P(Demographics!X$2:X$152),4)</f>
        <v>0.56399999999999995</v>
      </c>
      <c r="Y136" s="2">
        <f>ROUND((Demographics!Y136-AVERAGE(Demographics!Y$2:Y$152))/_xlfn.STDEV.P(Demographics!Y$2:Y$152),4)</f>
        <v>0.54659999999999997</v>
      </c>
      <c r="Z136" s="2">
        <f>ROUND((Demographics!Z136-AVERAGE(Demographics!Z$2:Z$152))/_xlfn.STDEV.P(Demographics!Z$2:Z$152),4)</f>
        <v>1.0217000000000001</v>
      </c>
      <c r="AA136" s="2">
        <f>ROUND((Demographics!AA136-AVERAGE(Demographics!AA$2:AA$152))/_xlfn.STDEV.P(Demographics!AA$2:AA$152),4)</f>
        <v>-1.2518</v>
      </c>
      <c r="AB136" s="2">
        <f>ROUND((Demographics!AB136-AVERAGE(Demographics!AB$2:AB$152))/_xlfn.STDEV.P(Demographics!AB$2:AB$152),4)</f>
        <v>-0.71650000000000003</v>
      </c>
      <c r="AC136" s="2">
        <f>ROUND((Demographics!AC136-AVERAGE(Demographics!AC$2:AC$152))/_xlfn.STDEV.P(Demographics!AC$2:AC$152),4)</f>
        <v>1.4521999999999999</v>
      </c>
      <c r="AD136" s="2">
        <f>ROUND((Demographics!AD136-AVERAGE(Demographics!AD$2:AD$152))/_xlfn.STDEV.P(Demographics!AD$2:AD$152),4)</f>
        <v>0.1416</v>
      </c>
      <c r="AE136" s="2">
        <f>ROUND((Demographics!AE136-AVERAGE(Demographics!AE$2:AE$152))/_xlfn.STDEV.P(Demographics!AE$2:AE$152),4)</f>
        <v>0.33350000000000002</v>
      </c>
      <c r="AF136" s="2">
        <f>ROUND((Demographics!AF136-AVERAGE(Demographics!AF$2:AF$152))/_xlfn.STDEV.P(Demographics!AF$2:AF$152),4)</f>
        <v>1.2892999999999999</v>
      </c>
      <c r="AG136" s="2">
        <f>ROUND((Demographics!AG136-AVERAGE(Demographics!AG$2:AG$152))/_xlfn.STDEV.P(Demographics!AG$2:AG$152),4)</f>
        <v>-0.5645</v>
      </c>
      <c r="AH136" s="2">
        <f>ROUND((Demographics!AH136-AVERAGE(Demographics!AH$2:AH$152))/_xlfn.STDEV.P(Demographics!AH$2:AH$152),4)</f>
        <v>0.62749999999999995</v>
      </c>
      <c r="AI136" s="2">
        <f>ROUND((Demographics!AI136-AVERAGE(Demographics!AI$2:AI$152))/_xlfn.STDEV.P(Demographics!AI$2:AI$152),4)</f>
        <v>1.5465</v>
      </c>
      <c r="AJ136" s="2">
        <f>ROUND((Demographics!AJ136-AVERAGE(Demographics!AJ$2:AJ$152))/_xlfn.STDEV.P(Demographics!AJ$2:AJ$152),4)</f>
        <v>-0.2404</v>
      </c>
      <c r="AK136" s="2">
        <f>ROUND((Demographics!AK136-AVERAGE(Demographics!AK$2:AK$152))/_xlfn.STDEV.P(Demographics!AK$2:AK$152),4)</f>
        <v>1.2326999999999999</v>
      </c>
      <c r="AL136" s="2">
        <f>ROUND((Demographics!AL136-AVERAGE(Demographics!AL$2:AL$152))/_xlfn.STDEV.P(Demographics!AL$2:AL$152),4)</f>
        <v>-1.8353999999999999</v>
      </c>
      <c r="AM136" s="2">
        <f>ROUND((Demographics!AM136-AVERAGE(Demographics!AM$2:AM$152))/_xlfn.STDEV.P(Demographics!AM$2:AM$152),4)</f>
        <v>0.85150000000000003</v>
      </c>
      <c r="AN136" s="2">
        <f>ROUND((Demographics!AN136-AVERAGE(Demographics!AN$2:AN$152))/_xlfn.STDEV.P(Demographics!AN$2:AN$152),4)</f>
        <v>-9.7699999999999995E-2</v>
      </c>
      <c r="AO136" s="2">
        <f>ROUND((Demographics!AO136-AVERAGE(Demographics!AO$2:AO$152))/_xlfn.STDEV.P(Demographics!AO$2:AO$152),4)</f>
        <v>-0.90100000000000002</v>
      </c>
      <c r="AP136" s="2">
        <f>ROUND((Demographics!AP136-AVERAGE(Demographics!AP$2:AP$152))/_xlfn.STDEV.P(Demographics!AP$2:AP$152),4)</f>
        <v>-0.65110000000000001</v>
      </c>
      <c r="AQ136" s="2">
        <f>ROUND((Demographics!AQ136-AVERAGE(Demographics!AQ$2:AQ$152))/_xlfn.STDEV.P(Demographics!AQ$2:AQ$152),4)</f>
        <v>0.44340000000000002</v>
      </c>
      <c r="AR136" s="2">
        <f>ROUND((Demographics!AR136-AVERAGE(Demographics!AR$2:AR$152))/_xlfn.STDEV.P(Demographics!AR$2:AR$152),4)</f>
        <v>-0.3952</v>
      </c>
    </row>
    <row r="137" spans="1:44" x14ac:dyDescent="0.55000000000000004">
      <c r="A137" s="2" t="s">
        <v>136</v>
      </c>
      <c r="B137" s="2">
        <f>ROUND((Demographics!B137-AVERAGE(Demographics!B$2:B$152))/_xlfn.STDEV.P(Demographics!B$2:B$152),4)</f>
        <v>-0.19040000000000001</v>
      </c>
      <c r="C137" s="2">
        <f>ROUND((Demographics!C137-AVERAGE(Demographics!C$2:C$152))/_xlfn.STDEV.P(Demographics!C$2:C$152),4)</f>
        <v>-0.61739999999999995</v>
      </c>
      <c r="D137" s="2">
        <f>ROUND((Demographics!D137-AVERAGE(Demographics!D$2:D$152))/_xlfn.STDEV.P(Demographics!D$2:D$152),4)</f>
        <v>-0.84770000000000001</v>
      </c>
      <c r="E137" s="2">
        <f>ROUND((Demographics!E137-AVERAGE(Demographics!E$2:E$152))/_xlfn.STDEV.P(Demographics!E$2:E$152),4)</f>
        <v>-0.99929999999999997</v>
      </c>
      <c r="F137" s="2">
        <f>ROUND((Demographics!F137-AVERAGE(Demographics!F$2:F$152))/_xlfn.STDEV.P(Demographics!F$2:F$152),4)</f>
        <v>0.21110000000000001</v>
      </c>
      <c r="G137" s="2">
        <f>ROUND((Demographics!G137-AVERAGE(Demographics!G$2:G$152))/_xlfn.STDEV.P(Demographics!G$2:G$152),4)</f>
        <v>0.71319999999999995</v>
      </c>
      <c r="H137" s="2">
        <f>ROUND((Demographics!H137-AVERAGE(Demographics!H$2:H$152))/_xlfn.STDEV.P(Demographics!H$2:H$152),4)</f>
        <v>1.2603</v>
      </c>
      <c r="I137" s="2">
        <f>ROUND((Demographics!I137-AVERAGE(Demographics!I$2:I$152))/_xlfn.STDEV.P(Demographics!I$2:I$152),4)</f>
        <v>0.96160000000000001</v>
      </c>
      <c r="J137" s="2">
        <f>ROUND((Demographics!J137-AVERAGE(Demographics!J$2:J$152))/_xlfn.STDEV.P(Demographics!J$2:J$152),4)</f>
        <v>0.84770000000000001</v>
      </c>
      <c r="K137" s="2">
        <f>ROUND((Demographics!K137-AVERAGE(Demographics!K$2:K$152))/_xlfn.STDEV.P(Demographics!K$2:K$152),4)</f>
        <v>-0.5091</v>
      </c>
      <c r="L137" s="2">
        <f>ROUND((Demographics!L137-AVERAGE(Demographics!L$2:L$152))/_xlfn.STDEV.P(Demographics!L$2:L$152),4)</f>
        <v>0.29670000000000002</v>
      </c>
      <c r="M137" s="2">
        <f>ROUND((Demographics!M137-AVERAGE(Demographics!M$2:M$152))/_xlfn.STDEV.P(Demographics!M$2:M$152),4)</f>
        <v>1.1884999999999999</v>
      </c>
      <c r="N137" s="2">
        <f>ROUND((Demographics!N137-AVERAGE(Demographics!N$2:N$152))/_xlfn.STDEV.P(Demographics!N$2:N$152),4)</f>
        <v>-0.58399999999999996</v>
      </c>
      <c r="O137" s="2">
        <f>ROUND((Demographics!O137-AVERAGE(Demographics!O$2:O$152))/_xlfn.STDEV.P(Demographics!O$2:O$152),4)</f>
        <v>-0.67079999999999995</v>
      </c>
      <c r="P137" s="2">
        <f>ROUND((Demographics!P137-AVERAGE(Demographics!P$2:P$152))/_xlfn.STDEV.P(Demographics!P$2:P$152),4)</f>
        <v>0.26440000000000002</v>
      </c>
      <c r="Q137" s="2">
        <f>ROUND((Demographics!Q137-AVERAGE(Demographics!Q$2:Q$152))/_xlfn.STDEV.P(Demographics!Q$2:Q$152),4)</f>
        <v>-0.52310000000000001</v>
      </c>
      <c r="R137" s="2">
        <f>ROUND((Demographics!R137-AVERAGE(Demographics!R$2:R$152))/_xlfn.STDEV.P(Demographics!R$2:R$152),4)</f>
        <v>-0.1208</v>
      </c>
      <c r="S137" s="2">
        <f>ROUND((Demographics!S137-AVERAGE(Demographics!S$2:S$152))/_xlfn.STDEV.P(Demographics!S$2:S$152),4)</f>
        <v>-0.2346</v>
      </c>
      <c r="T137" s="2">
        <f>ROUND((Demographics!T137-AVERAGE(Demographics!T$2:T$152))/_xlfn.STDEV.P(Demographics!T$2:T$152),4)</f>
        <v>2.4299999999999999E-2</v>
      </c>
      <c r="U137" s="2">
        <f>ROUND((Demographics!U137-AVERAGE(Demographics!U$2:U$152))/_xlfn.STDEV.P(Demographics!U$2:U$152),4)</f>
        <v>-0.51829999999999998</v>
      </c>
      <c r="V137" s="2">
        <f>ROUND((Demographics!V137-AVERAGE(Demographics!V$2:V$152))/_xlfn.STDEV.P(Demographics!V$2:V$152),4)</f>
        <v>1.0376000000000001</v>
      </c>
      <c r="W137" s="2">
        <f>ROUND((Demographics!W137-AVERAGE(Demographics!W$2:W$152))/_xlfn.STDEV.P(Demographics!W$2:W$152),4)</f>
        <v>0.63239999999999996</v>
      </c>
      <c r="X137" s="2">
        <f>ROUND((Demographics!X137-AVERAGE(Demographics!X$2:X$152))/_xlfn.STDEV.P(Demographics!X$2:X$152),4)</f>
        <v>0.3488</v>
      </c>
      <c r="Y137" s="2">
        <f>ROUND((Demographics!Y137-AVERAGE(Demographics!Y$2:Y$152))/_xlfn.STDEV.P(Demographics!Y$2:Y$152),4)</f>
        <v>0.1336</v>
      </c>
      <c r="Z137" s="2">
        <f>ROUND((Demographics!Z137-AVERAGE(Demographics!Z$2:Z$152))/_xlfn.STDEV.P(Demographics!Z$2:Z$152),4)</f>
        <v>2.69E-2</v>
      </c>
      <c r="AA137" s="2">
        <f>ROUND((Demographics!AA137-AVERAGE(Demographics!AA$2:AA$152))/_xlfn.STDEV.P(Demographics!AA$2:AA$152),4)</f>
        <v>-0.95569999999999999</v>
      </c>
      <c r="AB137" s="2">
        <f>ROUND((Demographics!AB137-AVERAGE(Demographics!AB$2:AB$152))/_xlfn.STDEV.P(Demographics!AB$2:AB$152),4)</f>
        <v>-0.3095</v>
      </c>
      <c r="AC137" s="2">
        <f>ROUND((Demographics!AC137-AVERAGE(Demographics!AC$2:AC$152))/_xlfn.STDEV.P(Demographics!AC$2:AC$152),4)</f>
        <v>0.86009999999999998</v>
      </c>
      <c r="AD137" s="2">
        <f>ROUND((Demographics!AD137-AVERAGE(Demographics!AD$2:AD$152))/_xlfn.STDEV.P(Demographics!AD$2:AD$152),4)</f>
        <v>0.72850000000000004</v>
      </c>
      <c r="AE137" s="2">
        <f>ROUND((Demographics!AE137-AVERAGE(Demographics!AE$2:AE$152))/_xlfn.STDEV.P(Demographics!AE$2:AE$152),4)</f>
        <v>0.7429</v>
      </c>
      <c r="AF137" s="2">
        <f>ROUND((Demographics!AF137-AVERAGE(Demographics!AF$2:AF$152))/_xlfn.STDEV.P(Demographics!AF$2:AF$152),4)</f>
        <v>2.4299999999999999E-2</v>
      </c>
      <c r="AG137" s="2">
        <f>ROUND((Demographics!AG137-AVERAGE(Demographics!AG$2:AG$152))/_xlfn.STDEV.P(Demographics!AG$2:AG$152),4)</f>
        <v>1.3732</v>
      </c>
      <c r="AH137" s="2">
        <f>ROUND((Demographics!AH137-AVERAGE(Demographics!AH$2:AH$152))/_xlfn.STDEV.P(Demographics!AH$2:AH$152),4)</f>
        <v>-0.60980000000000001</v>
      </c>
      <c r="AI137" s="2">
        <f>ROUND((Demographics!AI137-AVERAGE(Demographics!AI$2:AI$152))/_xlfn.STDEV.P(Demographics!AI$2:AI$152),4)</f>
        <v>-0.55679999999999996</v>
      </c>
      <c r="AJ137" s="2">
        <f>ROUND((Demographics!AJ137-AVERAGE(Demographics!AJ$2:AJ$152))/_xlfn.STDEV.P(Demographics!AJ$2:AJ$152),4)</f>
        <v>-0.21959999999999999</v>
      </c>
      <c r="AK137" s="2">
        <f>ROUND((Demographics!AK137-AVERAGE(Demographics!AK$2:AK$152))/_xlfn.STDEV.P(Demographics!AK$2:AK$152),4)</f>
        <v>-1.6426000000000001</v>
      </c>
      <c r="AL137" s="2">
        <f>ROUND((Demographics!AL137-AVERAGE(Demographics!AL$2:AL$152))/_xlfn.STDEV.P(Demographics!AL$2:AL$152),4)</f>
        <v>-0.13830000000000001</v>
      </c>
      <c r="AM137" s="2">
        <f>ROUND((Demographics!AM137-AVERAGE(Demographics!AM$2:AM$152))/_xlfn.STDEV.P(Demographics!AM$2:AM$152),4)</f>
        <v>-1.2699999999999999E-2</v>
      </c>
      <c r="AN137" s="2">
        <f>ROUND((Demographics!AN137-AVERAGE(Demographics!AN$2:AN$152))/_xlfn.STDEV.P(Demographics!AN$2:AN$152),4)</f>
        <v>1.2317</v>
      </c>
      <c r="AO137" s="2">
        <f>ROUND((Demographics!AO137-AVERAGE(Demographics!AO$2:AO$152))/_xlfn.STDEV.P(Demographics!AO$2:AO$152),4)</f>
        <v>0.1515</v>
      </c>
      <c r="AP137" s="2">
        <f>ROUND((Demographics!AP137-AVERAGE(Demographics!AP$2:AP$152))/_xlfn.STDEV.P(Demographics!AP$2:AP$152),4)</f>
        <v>-0.85429999999999995</v>
      </c>
      <c r="AQ137" s="2">
        <f>ROUND((Demographics!AQ137-AVERAGE(Demographics!AQ$2:AQ$152))/_xlfn.STDEV.P(Demographics!AQ$2:AQ$152),4)</f>
        <v>-1.38E-2</v>
      </c>
      <c r="AR137" s="2">
        <f>ROUND((Demographics!AR137-AVERAGE(Demographics!AR$2:AR$152))/_xlfn.STDEV.P(Demographics!AR$2:AR$152),4)</f>
        <v>-0.54</v>
      </c>
    </row>
    <row r="138" spans="1:44" x14ac:dyDescent="0.55000000000000004">
      <c r="A138" s="2" t="s">
        <v>137</v>
      </c>
      <c r="B138" s="2">
        <f>ROUND((Demographics!B138-AVERAGE(Demographics!B$2:B$152))/_xlfn.STDEV.P(Demographics!B$2:B$152),4)</f>
        <v>0.40660000000000002</v>
      </c>
      <c r="C138" s="2">
        <f>ROUND((Demographics!C138-AVERAGE(Demographics!C$2:C$152))/_xlfn.STDEV.P(Demographics!C$2:C$152),4)</f>
        <v>0.1507</v>
      </c>
      <c r="D138" s="2">
        <f>ROUND((Demographics!D138-AVERAGE(Demographics!D$2:D$152))/_xlfn.STDEV.P(Demographics!D$2:D$152),4)</f>
        <v>1.4319</v>
      </c>
      <c r="E138" s="2">
        <f>ROUND((Demographics!E138-AVERAGE(Demographics!E$2:E$152))/_xlfn.STDEV.P(Demographics!E$2:E$152),4)</f>
        <v>1.5053000000000001</v>
      </c>
      <c r="F138" s="2">
        <f>ROUND((Demographics!F138-AVERAGE(Demographics!F$2:F$152))/_xlfn.STDEV.P(Demographics!F$2:F$152),4)</f>
        <v>1.2999999999999999E-3</v>
      </c>
      <c r="G138" s="2">
        <f>ROUND((Demographics!G138-AVERAGE(Demographics!G$2:G$152))/_xlfn.STDEV.P(Demographics!G$2:G$152),4)</f>
        <v>-1.0016</v>
      </c>
      <c r="H138" s="2">
        <f>ROUND((Demographics!H138-AVERAGE(Demographics!H$2:H$152))/_xlfn.STDEV.P(Demographics!H$2:H$152),4)</f>
        <v>-1.9091</v>
      </c>
      <c r="I138" s="2">
        <f>ROUND((Demographics!I138-AVERAGE(Demographics!I$2:I$152))/_xlfn.STDEV.P(Demographics!I$2:I$152),4)</f>
        <v>-0.2767</v>
      </c>
      <c r="J138" s="2">
        <f>ROUND((Demographics!J138-AVERAGE(Demographics!J$2:J$152))/_xlfn.STDEV.P(Demographics!J$2:J$152),4)</f>
        <v>-0.4002</v>
      </c>
      <c r="K138" s="2">
        <f>ROUND((Demographics!K138-AVERAGE(Demographics!K$2:K$152))/_xlfn.STDEV.P(Demographics!K$2:K$152),4)</f>
        <v>0.23369999999999999</v>
      </c>
      <c r="L138" s="2">
        <f>ROUND((Demographics!L138-AVERAGE(Demographics!L$2:L$152))/_xlfn.STDEV.P(Demographics!L$2:L$152),4)</f>
        <v>-0.89029999999999998</v>
      </c>
      <c r="M138" s="2">
        <f>ROUND((Demographics!M138-AVERAGE(Demographics!M$2:M$152))/_xlfn.STDEV.P(Demographics!M$2:M$152),4)</f>
        <v>0.29370000000000002</v>
      </c>
      <c r="N138" s="2">
        <f>ROUND((Demographics!N138-AVERAGE(Demographics!N$2:N$152))/_xlfn.STDEV.P(Demographics!N$2:N$152),4)</f>
        <v>2.7300000000000001E-2</v>
      </c>
      <c r="O138" s="2">
        <f>ROUND((Demographics!O138-AVERAGE(Demographics!O$2:O$152))/_xlfn.STDEV.P(Demographics!O$2:O$152),4)</f>
        <v>0.1145</v>
      </c>
      <c r="P138" s="2">
        <f>ROUND((Demographics!P138-AVERAGE(Demographics!P$2:P$152))/_xlfn.STDEV.P(Demographics!P$2:P$152),4)</f>
        <v>1.3944000000000001</v>
      </c>
      <c r="Q138" s="2">
        <f>ROUND((Demographics!Q138-AVERAGE(Demographics!Q$2:Q$152))/_xlfn.STDEV.P(Demographics!Q$2:Q$152),4)</f>
        <v>0.31409999999999999</v>
      </c>
      <c r="R138" s="2">
        <f>ROUND((Demographics!R138-AVERAGE(Demographics!R$2:R$152))/_xlfn.STDEV.P(Demographics!R$2:R$152),4)</f>
        <v>-1.0268999999999999</v>
      </c>
      <c r="S138" s="2">
        <f>ROUND((Demographics!S138-AVERAGE(Demographics!S$2:S$152))/_xlfn.STDEV.P(Demographics!S$2:S$152),4)</f>
        <v>-0.1656</v>
      </c>
      <c r="T138" s="2">
        <f>ROUND((Demographics!T138-AVERAGE(Demographics!T$2:T$152))/_xlfn.STDEV.P(Demographics!T$2:T$152),4)</f>
        <v>-0.96960000000000002</v>
      </c>
      <c r="U138" s="2">
        <f>ROUND((Demographics!U138-AVERAGE(Demographics!U$2:U$152))/_xlfn.STDEV.P(Demographics!U$2:U$152),4)</f>
        <v>-0.2064</v>
      </c>
      <c r="V138" s="2">
        <f>ROUND((Demographics!V138-AVERAGE(Demographics!V$2:V$152))/_xlfn.STDEV.P(Demographics!V$2:V$152),4)</f>
        <v>-0.69520000000000004</v>
      </c>
      <c r="W138" s="2">
        <f>ROUND((Demographics!W138-AVERAGE(Demographics!W$2:W$152))/_xlfn.STDEV.P(Demographics!W$2:W$152),4)</f>
        <v>-0.4879</v>
      </c>
      <c r="X138" s="2">
        <f>ROUND((Demographics!X138-AVERAGE(Demographics!X$2:X$152))/_xlfn.STDEV.P(Demographics!X$2:X$152),4)</f>
        <v>0.69989999999999997</v>
      </c>
      <c r="Y138" s="2">
        <f>ROUND((Demographics!Y138-AVERAGE(Demographics!Y$2:Y$152))/_xlfn.STDEV.P(Demographics!Y$2:Y$152),4)</f>
        <v>-0.33029999999999998</v>
      </c>
      <c r="Z138" s="2">
        <f>ROUND((Demographics!Z138-AVERAGE(Demographics!Z$2:Z$152))/_xlfn.STDEV.P(Demographics!Z$2:Z$152),4)</f>
        <v>-0.29060000000000002</v>
      </c>
      <c r="AA138" s="2">
        <f>ROUND((Demographics!AA138-AVERAGE(Demographics!AA$2:AA$152))/_xlfn.STDEV.P(Demographics!AA$2:AA$152),4)</f>
        <v>-0.1804</v>
      </c>
      <c r="AB138" s="2">
        <f>ROUND((Demographics!AB138-AVERAGE(Demographics!AB$2:AB$152))/_xlfn.STDEV.P(Demographics!AB$2:AB$152),4)</f>
        <v>-8.8700000000000001E-2</v>
      </c>
      <c r="AC138" s="2">
        <f>ROUND((Demographics!AC138-AVERAGE(Demographics!AC$2:AC$152))/_xlfn.STDEV.P(Demographics!AC$2:AC$152),4)</f>
        <v>-1.6339999999999999</v>
      </c>
      <c r="AD138" s="2">
        <f>ROUND((Demographics!AD138-AVERAGE(Demographics!AD$2:AD$152))/_xlfn.STDEV.P(Demographics!AD$2:AD$152),4)</f>
        <v>1.0186999999999999</v>
      </c>
      <c r="AE138" s="2">
        <f>ROUND((Demographics!AE138-AVERAGE(Demographics!AE$2:AE$152))/_xlfn.STDEV.P(Demographics!AE$2:AE$152),4)</f>
        <v>0.63249999999999995</v>
      </c>
      <c r="AF138" s="2">
        <f>ROUND((Demographics!AF138-AVERAGE(Demographics!AF$2:AF$152))/_xlfn.STDEV.P(Demographics!AF$2:AF$152),4)</f>
        <v>-5.8900000000000001E-2</v>
      </c>
      <c r="AG138" s="2">
        <f>ROUND((Demographics!AG138-AVERAGE(Demographics!AG$2:AG$152))/_xlfn.STDEV.P(Demographics!AG$2:AG$152),4)</f>
        <v>-0.91279999999999994</v>
      </c>
      <c r="AH138" s="2">
        <f>ROUND((Demographics!AH138-AVERAGE(Demographics!AH$2:AH$152))/_xlfn.STDEV.P(Demographics!AH$2:AH$152),4)</f>
        <v>0.29859999999999998</v>
      </c>
      <c r="AI138" s="2">
        <f>ROUND((Demographics!AI138-AVERAGE(Demographics!AI$2:AI$152))/_xlfn.STDEV.P(Demographics!AI$2:AI$152),4)</f>
        <v>-0.17130000000000001</v>
      </c>
      <c r="AJ138" s="2">
        <f>ROUND((Demographics!AJ138-AVERAGE(Demographics!AJ$2:AJ$152))/_xlfn.STDEV.P(Demographics!AJ$2:AJ$152),4)</f>
        <v>-0.22650000000000001</v>
      </c>
      <c r="AK138" s="2">
        <f>ROUND((Demographics!AK138-AVERAGE(Demographics!AK$2:AK$152))/_xlfn.STDEV.P(Demographics!AK$2:AK$152),4)</f>
        <v>1.4903</v>
      </c>
      <c r="AL138" s="2">
        <f>ROUND((Demographics!AL138-AVERAGE(Demographics!AL$2:AL$152))/_xlfn.STDEV.P(Demographics!AL$2:AL$152),4)</f>
        <v>0.38690000000000002</v>
      </c>
      <c r="AM138" s="2">
        <f>ROUND((Demographics!AM138-AVERAGE(Demographics!AM$2:AM$152))/_xlfn.STDEV.P(Demographics!AM$2:AM$152),4)</f>
        <v>-0.36</v>
      </c>
      <c r="AN138" s="2">
        <f>ROUND((Demographics!AN138-AVERAGE(Demographics!AN$2:AN$152))/_xlfn.STDEV.P(Demographics!AN$2:AN$152),4)</f>
        <v>-2.3731</v>
      </c>
      <c r="AO138" s="2">
        <f>ROUND((Demographics!AO138-AVERAGE(Demographics!AO$2:AO$152))/_xlfn.STDEV.P(Demographics!AO$2:AO$152),4)</f>
        <v>1.3629</v>
      </c>
      <c r="AP138" s="2">
        <f>ROUND((Demographics!AP138-AVERAGE(Demographics!AP$2:AP$152))/_xlfn.STDEV.P(Demographics!AP$2:AP$152),4)</f>
        <v>2.0573000000000001</v>
      </c>
      <c r="AQ138" s="2">
        <f>ROUND((Demographics!AQ138-AVERAGE(Demographics!AQ$2:AQ$152))/_xlfn.STDEV.P(Demographics!AQ$2:AQ$152),4)</f>
        <v>-1.1176999999999999</v>
      </c>
      <c r="AR138" s="2">
        <f>ROUND((Demographics!AR138-AVERAGE(Demographics!AR$2:AR$152))/_xlfn.STDEV.P(Demographics!AR$2:AR$152),4)</f>
        <v>1.708</v>
      </c>
    </row>
    <row r="139" spans="1:44" x14ac:dyDescent="0.55000000000000004">
      <c r="A139" s="2" t="s">
        <v>138</v>
      </c>
      <c r="B139" s="2">
        <f>ROUND((Demographics!B139-AVERAGE(Demographics!B$2:B$152))/_xlfn.STDEV.P(Demographics!B$2:B$152),4)</f>
        <v>1.0978000000000001</v>
      </c>
      <c r="C139" s="2">
        <f>ROUND((Demographics!C139-AVERAGE(Demographics!C$2:C$152))/_xlfn.STDEV.P(Demographics!C$2:C$152),4)</f>
        <v>0.46929999999999999</v>
      </c>
      <c r="D139" s="2">
        <f>ROUND((Demographics!D139-AVERAGE(Demographics!D$2:D$152))/_xlfn.STDEV.P(Demographics!D$2:D$152),4)</f>
        <v>0.14280000000000001</v>
      </c>
      <c r="E139" s="2">
        <f>ROUND((Demographics!E139-AVERAGE(Demographics!E$2:E$152))/_xlfn.STDEV.P(Demographics!E$2:E$152),4)</f>
        <v>-0.75570000000000004</v>
      </c>
      <c r="F139" s="2">
        <f>ROUND((Demographics!F139-AVERAGE(Demographics!F$2:F$152))/_xlfn.STDEV.P(Demographics!F$2:F$152),4)</f>
        <v>-0.25040000000000001</v>
      </c>
      <c r="G139" s="2">
        <f>ROUND((Demographics!G139-AVERAGE(Demographics!G$2:G$152))/_xlfn.STDEV.P(Demographics!G$2:G$152),4)</f>
        <v>-0.47310000000000002</v>
      </c>
      <c r="H139" s="2">
        <f>ROUND((Demographics!H139-AVERAGE(Demographics!H$2:H$152))/_xlfn.STDEV.P(Demographics!H$2:H$152),4)</f>
        <v>-0.59840000000000004</v>
      </c>
      <c r="I139" s="2">
        <f>ROUND((Demographics!I139-AVERAGE(Demographics!I$2:I$152))/_xlfn.STDEV.P(Demographics!I$2:I$152),4)</f>
        <v>0.24340000000000001</v>
      </c>
      <c r="J139" s="2">
        <f>ROUND((Demographics!J139-AVERAGE(Demographics!J$2:J$152))/_xlfn.STDEV.P(Demographics!J$2:J$152),4)</f>
        <v>3.2075</v>
      </c>
      <c r="K139" s="2">
        <f>ROUND((Demographics!K139-AVERAGE(Demographics!K$2:K$152))/_xlfn.STDEV.P(Demographics!K$2:K$152),4)</f>
        <v>-0.44629999999999997</v>
      </c>
      <c r="L139" s="2">
        <f>ROUND((Demographics!L139-AVERAGE(Demographics!L$2:L$152))/_xlfn.STDEV.P(Demographics!L$2:L$152),4)</f>
        <v>2.0316999999999998</v>
      </c>
      <c r="M139" s="2">
        <f>ROUND((Demographics!M139-AVERAGE(Demographics!M$2:M$152))/_xlfn.STDEV.P(Demographics!M$2:M$152),4)</f>
        <v>0.3906</v>
      </c>
      <c r="N139" s="2">
        <f>ROUND((Demographics!N139-AVERAGE(Demographics!N$2:N$152))/_xlfn.STDEV.P(Demographics!N$2:N$152),4)</f>
        <v>-1.3955</v>
      </c>
      <c r="O139" s="2">
        <f>ROUND((Demographics!O139-AVERAGE(Demographics!O$2:O$152))/_xlfn.STDEV.P(Demographics!O$2:O$152),4)</f>
        <v>-1.2201</v>
      </c>
      <c r="P139" s="2">
        <f>ROUND((Demographics!P139-AVERAGE(Demographics!P$2:P$152))/_xlfn.STDEV.P(Demographics!P$2:P$152),4)</f>
        <v>1.11E-2</v>
      </c>
      <c r="Q139" s="2">
        <f>ROUND((Demographics!Q139-AVERAGE(Demographics!Q$2:Q$152))/_xlfn.STDEV.P(Demographics!Q$2:Q$152),4)</f>
        <v>-0.90820000000000001</v>
      </c>
      <c r="R139" s="2">
        <f>ROUND((Demographics!R139-AVERAGE(Demographics!R$2:R$152))/_xlfn.STDEV.P(Demographics!R$2:R$152),4)</f>
        <v>1.6011</v>
      </c>
      <c r="S139" s="2">
        <f>ROUND((Demographics!S139-AVERAGE(Demographics!S$2:S$152))/_xlfn.STDEV.P(Demographics!S$2:S$152),4)</f>
        <v>-0.18240000000000001</v>
      </c>
      <c r="T139" s="2">
        <f>ROUND((Demographics!T139-AVERAGE(Demographics!T$2:T$152))/_xlfn.STDEV.P(Demographics!T$2:T$152),4)</f>
        <v>-0.88680000000000003</v>
      </c>
      <c r="U139" s="2">
        <f>ROUND((Demographics!U139-AVERAGE(Demographics!U$2:U$152))/_xlfn.STDEV.P(Demographics!U$2:U$152),4)</f>
        <v>-1.0216000000000001</v>
      </c>
      <c r="V139" s="2">
        <f>ROUND((Demographics!V139-AVERAGE(Demographics!V$2:V$152))/_xlfn.STDEV.P(Demographics!V$2:V$152),4)</f>
        <v>-0.99360000000000004</v>
      </c>
      <c r="W139" s="2">
        <f>ROUND((Demographics!W139-AVERAGE(Demographics!W$2:W$152))/_xlfn.STDEV.P(Demographics!W$2:W$152),4)</f>
        <v>1.3384</v>
      </c>
      <c r="X139" s="2">
        <f>ROUND((Demographics!X139-AVERAGE(Demographics!X$2:X$152))/_xlfn.STDEV.P(Demographics!X$2:X$152),4)</f>
        <v>-0.67049999999999998</v>
      </c>
      <c r="Y139" s="2">
        <f>ROUND((Demographics!Y139-AVERAGE(Demographics!Y$2:Y$152))/_xlfn.STDEV.P(Demographics!Y$2:Y$152),4)</f>
        <v>2.0939000000000001</v>
      </c>
      <c r="Z139" s="2">
        <f>ROUND((Demographics!Z139-AVERAGE(Demographics!Z$2:Z$152))/_xlfn.STDEV.P(Demographics!Z$2:Z$152),4)</f>
        <v>1.5206999999999999</v>
      </c>
      <c r="AA139" s="2">
        <f>ROUND((Demographics!AA139-AVERAGE(Demographics!AA$2:AA$152))/_xlfn.STDEV.P(Demographics!AA$2:AA$152),4)</f>
        <v>-1.4748000000000001</v>
      </c>
      <c r="AB139" s="2">
        <f>ROUND((Demographics!AB139-AVERAGE(Demographics!AB$2:AB$152))/_xlfn.STDEV.P(Demographics!AB$2:AB$152),4)</f>
        <v>-1.4482999999999999</v>
      </c>
      <c r="AC139" s="2">
        <f>ROUND((Demographics!AC139-AVERAGE(Demographics!AC$2:AC$152))/_xlfn.STDEV.P(Demographics!AC$2:AC$152),4)</f>
        <v>0.91390000000000005</v>
      </c>
      <c r="AD139" s="2">
        <f>ROUND((Demographics!AD139-AVERAGE(Demographics!AD$2:AD$152))/_xlfn.STDEV.P(Demographics!AD$2:AD$152),4)</f>
        <v>1.6443000000000001</v>
      </c>
      <c r="AE139" s="2">
        <f>ROUND((Demographics!AE139-AVERAGE(Demographics!AE$2:AE$152))/_xlfn.STDEV.P(Demographics!AE$2:AE$152),4)</f>
        <v>0.38229999999999997</v>
      </c>
      <c r="AF139" s="2">
        <f>ROUND((Demographics!AF139-AVERAGE(Demographics!AF$2:AF$152))/_xlfn.STDEV.P(Demographics!AF$2:AF$152),4)</f>
        <v>-1.3957999999999999</v>
      </c>
      <c r="AG139" s="2">
        <f>ROUND((Demographics!AG139-AVERAGE(Demographics!AG$2:AG$152))/_xlfn.STDEV.P(Demographics!AG$2:AG$152),4)</f>
        <v>-7.3999999999999996E-2</v>
      </c>
      <c r="AH139" s="2">
        <f>ROUND((Demographics!AH139-AVERAGE(Demographics!AH$2:AH$152))/_xlfn.STDEV.P(Demographics!AH$2:AH$152),4)</f>
        <v>0.27400000000000002</v>
      </c>
      <c r="AI139" s="2">
        <f>ROUND((Demographics!AI139-AVERAGE(Demographics!AI$2:AI$152))/_xlfn.STDEV.P(Demographics!AI$2:AI$152),4)</f>
        <v>-5.0000000000000001E-4</v>
      </c>
      <c r="AJ139" s="2">
        <f>ROUND((Demographics!AJ139-AVERAGE(Demographics!AJ$2:AJ$152))/_xlfn.STDEV.P(Demographics!AJ$2:AJ$152),4)</f>
        <v>-0.2404</v>
      </c>
      <c r="AK139" s="2">
        <f>ROUND((Demographics!AK139-AVERAGE(Demographics!AK$2:AK$152))/_xlfn.STDEV.P(Demographics!AK$2:AK$152),4)</f>
        <v>-0.28510000000000002</v>
      </c>
      <c r="AL139" s="2">
        <f>ROUND((Demographics!AL139-AVERAGE(Demographics!AL$2:AL$152))/_xlfn.STDEV.P(Demographics!AL$2:AL$152),4)</f>
        <v>1.0350999999999999</v>
      </c>
      <c r="AM139" s="2">
        <f>ROUND((Demographics!AM139-AVERAGE(Demographics!AM$2:AM$152))/_xlfn.STDEV.P(Demographics!AM$2:AM$152),4)</f>
        <v>0.68869999999999998</v>
      </c>
      <c r="AN139" s="2">
        <f>ROUND((Demographics!AN139-AVERAGE(Demographics!AN$2:AN$152))/_xlfn.STDEV.P(Demographics!AN$2:AN$152),4)</f>
        <v>-1.3772</v>
      </c>
      <c r="AO139" s="2">
        <f>ROUND((Demographics!AO139-AVERAGE(Demographics!AO$2:AO$152))/_xlfn.STDEV.P(Demographics!AO$2:AO$152),4)</f>
        <v>1.3444</v>
      </c>
      <c r="AP139" s="2">
        <f>ROUND((Demographics!AP139-AVERAGE(Demographics!AP$2:AP$152))/_xlfn.STDEV.P(Demographics!AP$2:AP$152),4)</f>
        <v>0.43619999999999998</v>
      </c>
      <c r="AQ139" s="2">
        <f>ROUND((Demographics!AQ139-AVERAGE(Demographics!AQ$2:AQ$152))/_xlfn.STDEV.P(Demographics!AQ$2:AQ$152),4)</f>
        <v>3.0249000000000001</v>
      </c>
      <c r="AR139" s="2">
        <f>ROUND((Demographics!AR139-AVERAGE(Demographics!AR$2:AR$152))/_xlfn.STDEV.P(Demographics!AR$2:AR$152),4)</f>
        <v>-1.2307999999999999</v>
      </c>
    </row>
    <row r="140" spans="1:44" x14ac:dyDescent="0.55000000000000004">
      <c r="A140" s="2" t="s">
        <v>139</v>
      </c>
      <c r="B140" s="2">
        <f>ROUND((Demographics!B140-AVERAGE(Demographics!B$2:B$152))/_xlfn.STDEV.P(Demographics!B$2:B$152),4)</f>
        <v>-0.75590000000000002</v>
      </c>
      <c r="C140" s="2">
        <f>ROUND((Demographics!C140-AVERAGE(Demographics!C$2:C$152))/_xlfn.STDEV.P(Demographics!C$2:C$152),4)</f>
        <v>-0.14510000000000001</v>
      </c>
      <c r="D140" s="2">
        <f>ROUND((Demographics!D140-AVERAGE(Demographics!D$2:D$152))/_xlfn.STDEV.P(Demographics!D$2:D$152),4)</f>
        <v>-0.32569999999999999</v>
      </c>
      <c r="E140" s="2">
        <f>ROUND((Demographics!E140-AVERAGE(Demographics!E$2:E$152))/_xlfn.STDEV.P(Demographics!E$2:E$152),4)</f>
        <v>-0.3372</v>
      </c>
      <c r="F140" s="2">
        <f>ROUND((Demographics!F140-AVERAGE(Demographics!F$2:F$152))/_xlfn.STDEV.P(Demographics!F$2:F$152),4)</f>
        <v>0.19009999999999999</v>
      </c>
      <c r="G140" s="2">
        <f>ROUND((Demographics!G140-AVERAGE(Demographics!G$2:G$152))/_xlfn.STDEV.P(Demographics!G$2:G$152),4)</f>
        <v>-3.6299999999999999E-2</v>
      </c>
      <c r="H140" s="2">
        <f>ROUND((Demographics!H140-AVERAGE(Demographics!H$2:H$152))/_xlfn.STDEV.P(Demographics!H$2:H$152),4)</f>
        <v>1.0697000000000001</v>
      </c>
      <c r="I140" s="2">
        <f>ROUND((Demographics!I140-AVERAGE(Demographics!I$2:I$152))/_xlfn.STDEV.P(Demographics!I$2:I$152),4)</f>
        <v>-0.46460000000000001</v>
      </c>
      <c r="J140" s="2">
        <f>ROUND((Demographics!J140-AVERAGE(Demographics!J$2:J$152))/_xlfn.STDEV.P(Demographics!J$2:J$152),4)</f>
        <v>-0.53600000000000003</v>
      </c>
      <c r="K140" s="2">
        <f>ROUND((Demographics!K140-AVERAGE(Demographics!K$2:K$152))/_xlfn.STDEV.P(Demographics!K$2:K$152),4)</f>
        <v>8.3699999999999997E-2</v>
      </c>
      <c r="L140" s="2">
        <f>ROUND((Demographics!L140-AVERAGE(Demographics!L$2:L$152))/_xlfn.STDEV.P(Demographics!L$2:L$152),4)</f>
        <v>-0.37890000000000001</v>
      </c>
      <c r="M140" s="2">
        <f>ROUND((Demographics!M140-AVERAGE(Demographics!M$2:M$152))/_xlfn.STDEV.P(Demographics!M$2:M$152),4)</f>
        <v>-0.96289999999999998</v>
      </c>
      <c r="N140" s="2">
        <f>ROUND((Demographics!N140-AVERAGE(Demographics!N$2:N$152))/_xlfn.STDEV.P(Demographics!N$2:N$152),4)</f>
        <v>0.98529999999999995</v>
      </c>
      <c r="O140" s="2">
        <f>ROUND((Demographics!O140-AVERAGE(Demographics!O$2:O$152))/_xlfn.STDEV.P(Demographics!O$2:O$152),4)</f>
        <v>0.94789999999999996</v>
      </c>
      <c r="P140" s="2">
        <f>ROUND((Demographics!P140-AVERAGE(Demographics!P$2:P$152))/_xlfn.STDEV.P(Demographics!P$2:P$152),4)</f>
        <v>-0.51919999999999999</v>
      </c>
      <c r="Q140" s="2">
        <f>ROUND((Demographics!Q140-AVERAGE(Demographics!Q$2:Q$152))/_xlfn.STDEV.P(Demographics!Q$2:Q$152),4)</f>
        <v>-8.1199999999999994E-2</v>
      </c>
      <c r="R140" s="2">
        <f>ROUND((Demographics!R140-AVERAGE(Demographics!R$2:R$152))/_xlfn.STDEV.P(Demographics!R$2:R$152),4)</f>
        <v>-0.65190000000000003</v>
      </c>
      <c r="S140" s="2">
        <f>ROUND((Demographics!S140-AVERAGE(Demographics!S$2:S$152))/_xlfn.STDEV.P(Demographics!S$2:S$152),4)</f>
        <v>-0.5161</v>
      </c>
      <c r="T140" s="2">
        <f>ROUND((Demographics!T140-AVERAGE(Demographics!T$2:T$152))/_xlfn.STDEV.P(Demographics!T$2:T$152),4)</f>
        <v>0.19450000000000001</v>
      </c>
      <c r="U140" s="2">
        <f>ROUND((Demographics!U140-AVERAGE(Demographics!U$2:U$152))/_xlfn.STDEV.P(Demographics!U$2:U$152),4)</f>
        <v>0.59809999999999997</v>
      </c>
      <c r="V140" s="2">
        <f>ROUND((Demographics!V140-AVERAGE(Demographics!V$2:V$152))/_xlfn.STDEV.P(Demographics!V$2:V$152),4)</f>
        <v>1.9023000000000001</v>
      </c>
      <c r="W140" s="2">
        <f>ROUND((Demographics!W140-AVERAGE(Demographics!W$2:W$152))/_xlfn.STDEV.P(Demographics!W$2:W$152),4)</f>
        <v>-0.73799999999999999</v>
      </c>
      <c r="X140" s="2">
        <f>ROUND((Demographics!X140-AVERAGE(Demographics!X$2:X$152))/_xlfn.STDEV.P(Demographics!X$2:X$152),4)</f>
        <v>0.38279999999999997</v>
      </c>
      <c r="Y140" s="2">
        <f>ROUND((Demographics!Y140-AVERAGE(Demographics!Y$2:Y$152))/_xlfn.STDEV.P(Demographics!Y$2:Y$152),4)</f>
        <v>-0.81210000000000004</v>
      </c>
      <c r="Z140" s="2">
        <f>ROUND((Demographics!Z140-AVERAGE(Demographics!Z$2:Z$152))/_xlfn.STDEV.P(Demographics!Z$2:Z$152),4)</f>
        <v>-1.1266</v>
      </c>
      <c r="AA140" s="2">
        <f>ROUND((Demographics!AA140-AVERAGE(Demographics!AA$2:AA$152))/_xlfn.STDEV.P(Demographics!AA$2:AA$152),4)</f>
        <v>8.5699999999999998E-2</v>
      </c>
      <c r="AB140" s="2">
        <f>ROUND((Demographics!AB140-AVERAGE(Demographics!AB$2:AB$152))/_xlfn.STDEV.P(Demographics!AB$2:AB$152),4)</f>
        <v>1.2386999999999999</v>
      </c>
      <c r="AC140" s="2">
        <f>ROUND((Demographics!AC140-AVERAGE(Demographics!AC$2:AC$152))/_xlfn.STDEV.P(Demographics!AC$2:AC$152),4)</f>
        <v>-2.81E-2</v>
      </c>
      <c r="AD140" s="2">
        <f>ROUND((Demographics!AD140-AVERAGE(Demographics!AD$2:AD$152))/_xlfn.STDEV.P(Demographics!AD$2:AD$152),4)</f>
        <v>-0.27760000000000001</v>
      </c>
      <c r="AE140" s="2">
        <f>ROUND((Demographics!AE140-AVERAGE(Demographics!AE$2:AE$152))/_xlfn.STDEV.P(Demographics!AE$2:AE$152),4)</f>
        <v>-1.0799000000000001</v>
      </c>
      <c r="AF140" s="2">
        <f>ROUND((Demographics!AF140-AVERAGE(Demographics!AF$2:AF$152))/_xlfn.STDEV.P(Demographics!AF$2:AF$152),4)</f>
        <v>0.61970000000000003</v>
      </c>
      <c r="AG140" s="2">
        <f>ROUND((Demographics!AG140-AVERAGE(Demographics!AG$2:AG$152))/_xlfn.STDEV.P(Demographics!AG$2:AG$152),4)</f>
        <v>-0.40379999999999999</v>
      </c>
      <c r="AH140" s="2">
        <f>ROUND((Demographics!AH140-AVERAGE(Demographics!AH$2:AH$152))/_xlfn.STDEV.P(Demographics!AH$2:AH$152),4)</f>
        <v>-1.4E-3</v>
      </c>
      <c r="AI140" s="2">
        <f>ROUND((Demographics!AI140-AVERAGE(Demographics!AI$2:AI$152))/_xlfn.STDEV.P(Demographics!AI$2:AI$152),4)</f>
        <v>-0.18590000000000001</v>
      </c>
      <c r="AJ140" s="2">
        <f>ROUND((Demographics!AJ140-AVERAGE(Demographics!AJ$2:AJ$152))/_xlfn.STDEV.P(Demographics!AJ$2:AJ$152),4)</f>
        <v>-0.15709999999999999</v>
      </c>
      <c r="AK140" s="2">
        <f>ROUND((Demographics!AK140-AVERAGE(Demographics!AK$2:AK$152))/_xlfn.STDEV.P(Demographics!AK$2:AK$152),4)</f>
        <v>-0.1249</v>
      </c>
      <c r="AL140" s="2">
        <f>ROUND((Demographics!AL140-AVERAGE(Demographics!AL$2:AL$152))/_xlfn.STDEV.P(Demographics!AL$2:AL$152),4)</f>
        <v>0.2051</v>
      </c>
      <c r="AM140" s="2">
        <f>ROUND((Demographics!AM140-AVERAGE(Demographics!AM$2:AM$152))/_xlfn.STDEV.P(Demographics!AM$2:AM$152),4)</f>
        <v>-0.49869999999999998</v>
      </c>
      <c r="AN140" s="2">
        <f>ROUND((Demographics!AN140-AVERAGE(Demographics!AN$2:AN$152))/_xlfn.STDEV.P(Demographics!AN$2:AN$152),4)</f>
        <v>0.90910000000000002</v>
      </c>
      <c r="AO140" s="2">
        <f>ROUND((Demographics!AO140-AVERAGE(Demographics!AO$2:AO$152))/_xlfn.STDEV.P(Demographics!AO$2:AO$152),4)</f>
        <v>-4.0500000000000001E-2</v>
      </c>
      <c r="AP140" s="2">
        <f>ROUND((Demographics!AP140-AVERAGE(Demographics!AP$2:AP$152))/_xlfn.STDEV.P(Demographics!AP$2:AP$152),4)</f>
        <v>-0.31469999999999998</v>
      </c>
      <c r="AQ140" s="2">
        <f>ROUND((Demographics!AQ140-AVERAGE(Demographics!AQ$2:AQ$152))/_xlfn.STDEV.P(Demographics!AQ$2:AQ$152),4)</f>
        <v>-0.14199999999999999</v>
      </c>
      <c r="AR140" s="2">
        <f>ROUND((Demographics!AR140-AVERAGE(Demographics!AR$2:AR$152))/_xlfn.STDEV.P(Demographics!AR$2:AR$152),4)</f>
        <v>-0.30680000000000002</v>
      </c>
    </row>
    <row r="141" spans="1:44" x14ac:dyDescent="0.55000000000000004">
      <c r="A141" s="2" t="s">
        <v>140</v>
      </c>
      <c r="B141" s="2">
        <f>ROUND((Demographics!B141-AVERAGE(Demographics!B$2:B$152))/_xlfn.STDEV.P(Demographics!B$2:B$152),4)</f>
        <v>-1.0701000000000001</v>
      </c>
      <c r="C141" s="2">
        <f>ROUND((Demographics!C141-AVERAGE(Demographics!C$2:C$152))/_xlfn.STDEV.P(Demographics!C$2:C$152),4)</f>
        <v>1.3454999999999999</v>
      </c>
      <c r="D141" s="2">
        <f>ROUND((Demographics!D141-AVERAGE(Demographics!D$2:D$152))/_xlfn.STDEV.P(Demographics!D$2:D$152),4)</f>
        <v>1.5096000000000001</v>
      </c>
      <c r="E141" s="2">
        <f>ROUND((Demographics!E141-AVERAGE(Demographics!E$2:E$152))/_xlfn.STDEV.P(Demographics!E$2:E$152),4)</f>
        <v>0.45600000000000002</v>
      </c>
      <c r="F141" s="2">
        <f>ROUND((Demographics!F141-AVERAGE(Demographics!F$2:F$152))/_xlfn.STDEV.P(Demographics!F$2:F$152),4)</f>
        <v>-1.7184999999999999</v>
      </c>
      <c r="G141" s="2">
        <f>ROUND((Demographics!G141-AVERAGE(Demographics!G$2:G$152))/_xlfn.STDEV.P(Demographics!G$2:G$152),4)</f>
        <v>-0.89910000000000001</v>
      </c>
      <c r="H141" s="2">
        <f>ROUND((Demographics!H141-AVERAGE(Demographics!H$2:H$152))/_xlfn.STDEV.P(Demographics!H$2:H$152),4)</f>
        <v>-0.66990000000000005</v>
      </c>
      <c r="I141" s="2">
        <f>ROUND((Demographics!I141-AVERAGE(Demographics!I$2:I$152))/_xlfn.STDEV.P(Demographics!I$2:I$152),4)</f>
        <v>-0.51290000000000002</v>
      </c>
      <c r="J141" s="2">
        <f>ROUND((Demographics!J141-AVERAGE(Demographics!J$2:J$152))/_xlfn.STDEV.P(Demographics!J$2:J$152),4)</f>
        <v>-0.629</v>
      </c>
      <c r="K141" s="2">
        <f>ROUND((Demographics!K141-AVERAGE(Demographics!K$2:K$152))/_xlfn.STDEV.P(Demographics!K$2:K$152),4)</f>
        <v>-0.56110000000000004</v>
      </c>
      <c r="L141" s="2">
        <f>ROUND((Demographics!L141-AVERAGE(Demographics!L$2:L$152))/_xlfn.STDEV.P(Demographics!L$2:L$152),4)</f>
        <v>-0.59709999999999996</v>
      </c>
      <c r="M141" s="2">
        <f>ROUND((Demographics!M141-AVERAGE(Demographics!M$2:M$152))/_xlfn.STDEV.P(Demographics!M$2:M$152),4)</f>
        <v>-0.48930000000000001</v>
      </c>
      <c r="N141" s="2">
        <f>ROUND((Demographics!N141-AVERAGE(Demographics!N$2:N$152))/_xlfn.STDEV.P(Demographics!N$2:N$152),4)</f>
        <v>0.57279999999999998</v>
      </c>
      <c r="O141" s="2">
        <f>ROUND((Demographics!O141-AVERAGE(Demographics!O$2:O$152))/_xlfn.STDEV.P(Demographics!O$2:O$152),4)</f>
        <v>0.30959999999999999</v>
      </c>
      <c r="P141" s="2">
        <f>ROUND((Demographics!P141-AVERAGE(Demographics!P$2:P$152))/_xlfn.STDEV.P(Demographics!P$2:P$152),4)</f>
        <v>-0.2397</v>
      </c>
      <c r="Q141" s="2">
        <f>ROUND((Demographics!Q141-AVERAGE(Demographics!Q$2:Q$152))/_xlfn.STDEV.P(Demographics!Q$2:Q$152),4)</f>
        <v>0.27360000000000001</v>
      </c>
      <c r="R141" s="2">
        <f>ROUND((Demographics!R141-AVERAGE(Demographics!R$2:R$152))/_xlfn.STDEV.P(Demographics!R$2:R$152),4)</f>
        <v>7.7100000000000002E-2</v>
      </c>
      <c r="S141" s="2">
        <f>ROUND((Demographics!S141-AVERAGE(Demographics!S$2:S$152))/_xlfn.STDEV.P(Demographics!S$2:S$152),4)</f>
        <v>0.26129999999999998</v>
      </c>
      <c r="T141" s="2">
        <f>ROUND((Demographics!T141-AVERAGE(Demographics!T$2:T$152))/_xlfn.STDEV.P(Demographics!T$2:T$152),4)</f>
        <v>-0.28399999999999997</v>
      </c>
      <c r="U141" s="2">
        <f>ROUND((Demographics!U141-AVERAGE(Demographics!U$2:U$152))/_xlfn.STDEV.P(Demographics!U$2:U$152),4)</f>
        <v>9.2600000000000002E-2</v>
      </c>
      <c r="V141" s="2">
        <f>ROUND((Demographics!V141-AVERAGE(Demographics!V$2:V$152))/_xlfn.STDEV.P(Demographics!V$2:V$152),4)</f>
        <v>-0.373</v>
      </c>
      <c r="W141" s="2">
        <f>ROUND((Demographics!W141-AVERAGE(Demographics!W$2:W$152))/_xlfn.STDEV.P(Demographics!W$2:W$152),4)</f>
        <v>-0.49569999999999997</v>
      </c>
      <c r="X141" s="2">
        <f>ROUND((Demographics!X141-AVERAGE(Demographics!X$2:X$152))/_xlfn.STDEV.P(Demographics!X$2:X$152),4)</f>
        <v>0.17330000000000001</v>
      </c>
      <c r="Y141" s="2">
        <f>ROUND((Demographics!Y141-AVERAGE(Demographics!Y$2:Y$152))/_xlfn.STDEV.P(Demographics!Y$2:Y$152),4)</f>
        <v>-0.16270000000000001</v>
      </c>
      <c r="Z141" s="2">
        <f>ROUND((Demographics!Z141-AVERAGE(Demographics!Z$2:Z$152))/_xlfn.STDEV.P(Demographics!Z$2:Z$152),4)</f>
        <v>0.17599999999999999</v>
      </c>
      <c r="AA141" s="2">
        <f>ROUND((Demographics!AA141-AVERAGE(Demographics!AA$2:AA$152))/_xlfn.STDEV.P(Demographics!AA$2:AA$152),4)</f>
        <v>-0.56640000000000001</v>
      </c>
      <c r="AB141" s="2">
        <f>ROUND((Demographics!AB141-AVERAGE(Demographics!AB$2:AB$152))/_xlfn.STDEV.P(Demographics!AB$2:AB$152),4)</f>
        <v>0.24759999999999999</v>
      </c>
      <c r="AC141" s="2">
        <f>ROUND((Demographics!AC141-AVERAGE(Demographics!AC$2:AC$152))/_xlfn.STDEV.P(Demographics!AC$2:AC$152),4)</f>
        <v>-0.80859999999999999</v>
      </c>
      <c r="AD141" s="2">
        <f>ROUND((Demographics!AD141-AVERAGE(Demographics!AD$2:AD$152))/_xlfn.STDEV.P(Demographics!AD$2:AD$152),4)</f>
        <v>-0.2712</v>
      </c>
      <c r="AE141" s="2">
        <f>ROUND((Demographics!AE141-AVERAGE(Demographics!AE$2:AE$152))/_xlfn.STDEV.P(Demographics!AE$2:AE$152),4)</f>
        <v>0.28799999999999998</v>
      </c>
      <c r="AF141" s="2">
        <f>ROUND((Demographics!AF141-AVERAGE(Demographics!AF$2:AF$152))/_xlfn.STDEV.P(Demographics!AF$2:AF$152),4)</f>
        <v>-0.2049</v>
      </c>
      <c r="AG141" s="2">
        <f>ROUND((Demographics!AG141-AVERAGE(Demographics!AG$2:AG$152))/_xlfn.STDEV.P(Demographics!AG$2:AG$152),4)</f>
        <v>-0.94120000000000004</v>
      </c>
      <c r="AH141" s="2">
        <f>ROUND((Demographics!AH141-AVERAGE(Demographics!AH$2:AH$152))/_xlfn.STDEV.P(Demographics!AH$2:AH$152),4)</f>
        <v>0.40139999999999998</v>
      </c>
      <c r="AI141" s="2">
        <f>ROUND((Demographics!AI141-AVERAGE(Demographics!AI$2:AI$152))/_xlfn.STDEV.P(Demographics!AI$2:AI$152),4)</f>
        <v>0.67049999999999998</v>
      </c>
      <c r="AJ141" s="2">
        <f>ROUND((Demographics!AJ141-AVERAGE(Demographics!AJ$2:AJ$152))/_xlfn.STDEV.P(Demographics!AJ$2:AJ$152),4)</f>
        <v>-0.20569999999999999</v>
      </c>
      <c r="AK141" s="2">
        <f>ROUND((Demographics!AK141-AVERAGE(Demographics!AK$2:AK$152))/_xlfn.STDEV.P(Demographics!AK$2:AK$152),4)</f>
        <v>1.0760000000000001</v>
      </c>
      <c r="AL141" s="2">
        <f>ROUND((Demographics!AL141-AVERAGE(Demographics!AL$2:AL$152))/_xlfn.STDEV.P(Demographics!AL$2:AL$152),4)</f>
        <v>0.14499999999999999</v>
      </c>
      <c r="AM141" s="2">
        <f>ROUND((Demographics!AM141-AVERAGE(Demographics!AM$2:AM$152))/_xlfn.STDEV.P(Demographics!AM$2:AM$152),4)</f>
        <v>-0.19980000000000001</v>
      </c>
      <c r="AN141" s="2">
        <f>ROUND((Demographics!AN141-AVERAGE(Demographics!AN$2:AN$152))/_xlfn.STDEV.P(Demographics!AN$2:AN$152),4)</f>
        <v>-0.98599999999999999</v>
      </c>
      <c r="AO141" s="2">
        <f>ROUND((Demographics!AO141-AVERAGE(Demographics!AO$2:AO$152))/_xlfn.STDEV.P(Demographics!AO$2:AO$152),4)</f>
        <v>0.51349999999999996</v>
      </c>
      <c r="AP141" s="2">
        <f>ROUND((Demographics!AP141-AVERAGE(Demographics!AP$2:AP$152))/_xlfn.STDEV.P(Demographics!AP$2:AP$152),4)</f>
        <v>0.82879999999999998</v>
      </c>
      <c r="AQ141" s="2">
        <f>ROUND((Demographics!AQ141-AVERAGE(Demographics!AQ$2:AQ$152))/_xlfn.STDEV.P(Demographics!AQ$2:AQ$152),4)</f>
        <v>0.90059999999999996</v>
      </c>
      <c r="AR141" s="2">
        <f>ROUND((Demographics!AR141-AVERAGE(Demographics!AR$2:AR$152))/_xlfn.STDEV.P(Demographics!AR$2:AR$152),4)</f>
        <v>0.1095</v>
      </c>
    </row>
    <row r="142" spans="1:44" x14ac:dyDescent="0.55000000000000004">
      <c r="A142" s="2" t="s">
        <v>141</v>
      </c>
      <c r="B142" s="2">
        <f>ROUND((Demographics!B142-AVERAGE(Demographics!B$2:B$152))/_xlfn.STDEV.P(Demographics!B$2:B$152),4)</f>
        <v>-4.3063000000000002</v>
      </c>
      <c r="C142" s="2">
        <f>ROUND((Demographics!C142-AVERAGE(Demographics!C$2:C$152))/_xlfn.STDEV.P(Demographics!C$2:C$152),4)</f>
        <v>4.2812999999999999</v>
      </c>
      <c r="D142" s="2">
        <f>ROUND((Demographics!D142-AVERAGE(Demographics!D$2:D$152))/_xlfn.STDEV.P(Demographics!D$2:D$152),4)</f>
        <v>4.5685000000000002</v>
      </c>
      <c r="E142" s="2">
        <f>ROUND((Demographics!E142-AVERAGE(Demographics!E$2:E$152))/_xlfn.STDEV.P(Demographics!E$2:E$152),4)</f>
        <v>1.7177</v>
      </c>
      <c r="F142" s="2">
        <f>ROUND((Demographics!F142-AVERAGE(Demographics!F$2:F$152))/_xlfn.STDEV.P(Demographics!F$2:F$152),4)</f>
        <v>-3.1867000000000001</v>
      </c>
      <c r="G142" s="2">
        <f>ROUND((Demographics!G142-AVERAGE(Demographics!G$2:G$152))/_xlfn.STDEV.P(Demographics!G$2:G$152),4)</f>
        <v>-2.3066</v>
      </c>
      <c r="H142" s="2">
        <f>ROUND((Demographics!H142-AVERAGE(Demographics!H$2:H$152))/_xlfn.STDEV.P(Demographics!H$2:H$152),4)</f>
        <v>-1.9091</v>
      </c>
      <c r="I142" s="2">
        <f>ROUND((Demographics!I142-AVERAGE(Demographics!I$2:I$152))/_xlfn.STDEV.P(Demographics!I$2:I$152),4)</f>
        <v>-1.1448</v>
      </c>
      <c r="J142" s="2">
        <f>ROUND((Demographics!J142-AVERAGE(Demographics!J$2:J$152))/_xlfn.STDEV.P(Demographics!J$2:J$152),4)</f>
        <v>-2.0377999999999998</v>
      </c>
      <c r="K142" s="2">
        <f>ROUND((Demographics!K142-AVERAGE(Demographics!K$2:K$152))/_xlfn.STDEV.P(Demographics!K$2:K$152),4)</f>
        <v>-3.3637999999999999</v>
      </c>
      <c r="L142" s="2">
        <f>ROUND((Demographics!L142-AVERAGE(Demographics!L$2:L$152))/_xlfn.STDEV.P(Demographics!L$2:L$152),4)</f>
        <v>-2.3003999999999998</v>
      </c>
      <c r="M142" s="2">
        <f>ROUND((Demographics!M142-AVERAGE(Demographics!M$2:M$152))/_xlfn.STDEV.P(Demographics!M$2:M$152),4)</f>
        <v>-2.2846000000000002</v>
      </c>
      <c r="N142" s="2">
        <f>ROUND((Demographics!N142-AVERAGE(Demographics!N$2:N$152))/_xlfn.STDEV.P(Demographics!N$2:N$152),4)</f>
        <v>2.1436000000000002</v>
      </c>
      <c r="O142" s="2">
        <f>ROUND((Demographics!O142-AVERAGE(Demographics!O$2:O$152))/_xlfn.STDEV.P(Demographics!O$2:O$152),4)</f>
        <v>1.9211</v>
      </c>
      <c r="P142" s="2">
        <f>ROUND((Demographics!P142-AVERAGE(Demographics!P$2:P$152))/_xlfn.STDEV.P(Demographics!P$2:P$152),4)</f>
        <v>-0.3926</v>
      </c>
      <c r="Q142" s="2">
        <f>ROUND((Demographics!Q142-AVERAGE(Demographics!Q$2:Q$152))/_xlfn.STDEV.P(Demographics!Q$2:Q$152),4)</f>
        <v>0.79659999999999997</v>
      </c>
      <c r="R142" s="2">
        <f>ROUND((Demographics!R142-AVERAGE(Demographics!R$2:R$152))/_xlfn.STDEV.P(Demographics!R$2:R$152),4)</f>
        <v>-1.6066</v>
      </c>
      <c r="S142" s="2">
        <f>ROUND((Demographics!S142-AVERAGE(Demographics!S$2:S$152))/_xlfn.STDEV.P(Demographics!S$2:S$152),4)</f>
        <v>-0.82930000000000004</v>
      </c>
      <c r="T142" s="2">
        <f>ROUND((Demographics!T142-AVERAGE(Demographics!T$2:T$152))/_xlfn.STDEV.P(Demographics!T$2:T$152),4)</f>
        <v>2.2559</v>
      </c>
      <c r="U142" s="2">
        <f>ROUND((Demographics!U142-AVERAGE(Demographics!U$2:U$152))/_xlfn.STDEV.P(Demographics!U$2:U$152),4)</f>
        <v>2.6135000000000002</v>
      </c>
      <c r="V142" s="2">
        <f>ROUND((Demographics!V142-AVERAGE(Demographics!V$2:V$152))/_xlfn.STDEV.P(Demographics!V$2:V$152),4)</f>
        <v>-1.4174</v>
      </c>
      <c r="W142" s="2">
        <f>ROUND((Demographics!W142-AVERAGE(Demographics!W$2:W$152))/_xlfn.STDEV.P(Demographics!W$2:W$152),4)</f>
        <v>-2.3298000000000001</v>
      </c>
      <c r="X142" s="2">
        <f>ROUND((Demographics!X142-AVERAGE(Demographics!X$2:X$152))/_xlfn.STDEV.P(Demographics!X$2:X$152),4)</f>
        <v>-1.2311000000000001</v>
      </c>
      <c r="Y142" s="2">
        <f>ROUND((Demographics!Y142-AVERAGE(Demographics!Y$2:Y$152))/_xlfn.STDEV.P(Demographics!Y$2:Y$152),4)</f>
        <v>-1.2939000000000001</v>
      </c>
      <c r="Z142" s="2">
        <f>ROUND((Demographics!Z142-AVERAGE(Demographics!Z$2:Z$152))/_xlfn.STDEV.P(Demographics!Z$2:Z$152),4)</f>
        <v>-1.5609</v>
      </c>
      <c r="AA142" s="2">
        <f>ROUND((Demographics!AA142-AVERAGE(Demographics!AA$2:AA$152))/_xlfn.STDEV.P(Demographics!AA$2:AA$152),4)</f>
        <v>1.1405000000000001</v>
      </c>
      <c r="AB142" s="2">
        <f>ROUND((Demographics!AB142-AVERAGE(Demographics!AB$2:AB$152))/_xlfn.STDEV.P(Demographics!AB$2:AB$152),4)</f>
        <v>1.9051</v>
      </c>
      <c r="AC142" s="2">
        <f>ROUND((Demographics!AC142-AVERAGE(Demographics!AC$2:AC$152))/_xlfn.STDEV.P(Demographics!AC$2:AC$152),4)</f>
        <v>-1.4008</v>
      </c>
      <c r="AD142" s="2">
        <f>ROUND((Demographics!AD142-AVERAGE(Demographics!AD$2:AD$152))/_xlfn.STDEV.P(Demographics!AD$2:AD$152),4)</f>
        <v>-5.8299999999999998E-2</v>
      </c>
      <c r="AE142" s="2">
        <f>ROUND((Demographics!AE142-AVERAGE(Demographics!AE$2:AE$152))/_xlfn.STDEV.P(Demographics!AE$2:AE$152),4)</f>
        <v>-1.7427999999999999</v>
      </c>
      <c r="AF142" s="2">
        <f>ROUND((Demographics!AF142-AVERAGE(Demographics!AF$2:AF$152))/_xlfn.STDEV.P(Demographics!AF$2:AF$152),4)</f>
        <v>-1.6991000000000001</v>
      </c>
      <c r="AG142" s="2">
        <f>ROUND((Demographics!AG142-AVERAGE(Demographics!AG$2:AG$152))/_xlfn.STDEV.P(Demographics!AG$2:AG$152),4)</f>
        <v>-2.3102</v>
      </c>
      <c r="AH142" s="2">
        <f>ROUND((Demographics!AH142-AVERAGE(Demographics!AH$2:AH$152))/_xlfn.STDEV.P(Demographics!AH$2:AH$152),4)</f>
        <v>2.0167999999999999</v>
      </c>
      <c r="AI142" s="2">
        <f>ROUND((Demographics!AI142-AVERAGE(Demographics!AI$2:AI$152))/_xlfn.STDEV.P(Demographics!AI$2:AI$152),4)</f>
        <v>-0.2445</v>
      </c>
      <c r="AJ142" s="2">
        <f>ROUND((Demographics!AJ142-AVERAGE(Demographics!AJ$2:AJ$152))/_xlfn.STDEV.P(Demographics!AJ$2:AJ$152),4)</f>
        <v>0.30059999999999998</v>
      </c>
      <c r="AK142" s="2">
        <f>ROUND((Demographics!AK142-AVERAGE(Demographics!AK$2:AK$152))/_xlfn.STDEV.P(Demographics!AK$2:AK$152),4)</f>
        <v>1.9115</v>
      </c>
      <c r="AL142" s="2">
        <f>ROUND((Demographics!AL142-AVERAGE(Demographics!AL$2:AL$152))/_xlfn.STDEV.P(Demographics!AL$2:AL$152),4)</f>
        <v>2.0009999999999999</v>
      </c>
      <c r="AM142" s="2">
        <f>ROUND((Demographics!AM142-AVERAGE(Demographics!AM$2:AM$152))/_xlfn.STDEV.P(Demographics!AM$2:AM$152),4)</f>
        <v>-2.1194999999999999</v>
      </c>
      <c r="AN142" s="2">
        <f>ROUND((Demographics!AN142-AVERAGE(Demographics!AN$2:AN$152))/_xlfn.STDEV.P(Demographics!AN$2:AN$152),4)</f>
        <v>-2.5710000000000002</v>
      </c>
      <c r="AO142" s="2">
        <f>ROUND((Demographics!AO142-AVERAGE(Demographics!AO$2:AO$152))/_xlfn.STDEV.P(Demographics!AO$2:AO$152),4)</f>
        <v>1.1708000000000001</v>
      </c>
      <c r="AP142" s="2">
        <f>ROUND((Demographics!AP142-AVERAGE(Demographics!AP$2:AP$152))/_xlfn.STDEV.P(Demographics!AP$2:AP$152),4)</f>
        <v>3.6589</v>
      </c>
      <c r="AQ142" s="2">
        <f>ROUND((Demographics!AQ142-AVERAGE(Demographics!AQ$2:AQ$152))/_xlfn.STDEV.P(Demographics!AQ$2:AQ$152),4)</f>
        <v>-5.28E-2</v>
      </c>
      <c r="AR142" s="2">
        <f>ROUND((Demographics!AR142-AVERAGE(Demographics!AR$2:AR$152))/_xlfn.STDEV.P(Demographics!AR$2:AR$152),4)</f>
        <v>1.0468</v>
      </c>
    </row>
    <row r="143" spans="1:44" x14ac:dyDescent="0.55000000000000004">
      <c r="A143" s="2" t="s">
        <v>142</v>
      </c>
      <c r="B143" s="2">
        <f>ROUND((Demographics!B143-AVERAGE(Demographics!B$2:B$152))/_xlfn.STDEV.P(Demographics!B$2:B$152),4)</f>
        <v>0.18659999999999999</v>
      </c>
      <c r="C143" s="2">
        <f>ROUND((Demographics!C143-AVERAGE(Demographics!C$2:C$152))/_xlfn.STDEV.P(Demographics!C$2:C$152),4)</f>
        <v>0.27589999999999998</v>
      </c>
      <c r="D143" s="2">
        <f>ROUND((Demographics!D143-AVERAGE(Demographics!D$2:D$152))/_xlfn.STDEV.P(Demographics!D$2:D$152),4)</f>
        <v>-0.51749999999999996</v>
      </c>
      <c r="E143" s="2">
        <f>ROUND((Demographics!E143-AVERAGE(Demographics!E$2:E$152))/_xlfn.STDEV.P(Demographics!E$2:E$152),4)</f>
        <v>-4.99E-2</v>
      </c>
      <c r="F143" s="2">
        <f>ROUND((Demographics!F143-AVERAGE(Demographics!F$2:F$152))/_xlfn.STDEV.P(Demographics!F$2:F$152),4)</f>
        <v>0.58860000000000001</v>
      </c>
      <c r="G143" s="2">
        <f>ROUND((Demographics!G143-AVERAGE(Demographics!G$2:G$152))/_xlfn.STDEV.P(Demographics!G$2:G$152),4)</f>
        <v>0.2117</v>
      </c>
      <c r="H143" s="2">
        <f>ROUND((Demographics!H143-AVERAGE(Demographics!H$2:H$152))/_xlfn.STDEV.P(Demographics!H$2:H$152),4)</f>
        <v>4.4999999999999998E-2</v>
      </c>
      <c r="I143" s="2">
        <f>ROUND((Demographics!I143-AVERAGE(Demographics!I$2:I$152))/_xlfn.STDEV.P(Demographics!I$2:I$152),4)</f>
        <v>-0.43049999999999999</v>
      </c>
      <c r="J143" s="2">
        <f>ROUND((Demographics!J143-AVERAGE(Demographics!J$2:J$152))/_xlfn.STDEV.P(Demographics!J$2:J$152),4)</f>
        <v>-1.2762</v>
      </c>
      <c r="K143" s="2">
        <f>ROUND((Demographics!K143-AVERAGE(Demographics!K$2:K$152))/_xlfn.STDEV.P(Demographics!K$2:K$152),4)</f>
        <v>0.96740000000000004</v>
      </c>
      <c r="L143" s="2">
        <f>ROUND((Demographics!L143-AVERAGE(Demographics!L$2:L$152))/_xlfn.STDEV.P(Demographics!L$2:L$152),4)</f>
        <v>-0.68320000000000003</v>
      </c>
      <c r="M143" s="2">
        <f>ROUND((Demographics!M143-AVERAGE(Demographics!M$2:M$152))/_xlfn.STDEV.P(Demographics!M$2:M$152),4)</f>
        <v>-0.61609999999999998</v>
      </c>
      <c r="N143" s="2">
        <f>ROUND((Demographics!N143-AVERAGE(Demographics!N$2:N$152))/_xlfn.STDEV.P(Demographics!N$2:N$152),4)</f>
        <v>1.0406</v>
      </c>
      <c r="O143" s="2">
        <f>ROUND((Demographics!O143-AVERAGE(Demographics!O$2:O$152))/_xlfn.STDEV.P(Demographics!O$2:O$152),4)</f>
        <v>0.64439999999999997</v>
      </c>
      <c r="P143" s="2">
        <f>ROUND((Demographics!P143-AVERAGE(Demographics!P$2:P$152))/_xlfn.STDEV.P(Demographics!P$2:P$152),4)</f>
        <v>-0.48580000000000001</v>
      </c>
      <c r="Q143" s="2">
        <f>ROUND((Demographics!Q143-AVERAGE(Demographics!Q$2:Q$152))/_xlfn.STDEV.P(Demographics!Q$2:Q$152),4)</f>
        <v>1.3033999999999999</v>
      </c>
      <c r="R143" s="2">
        <f>ROUND((Demographics!R143-AVERAGE(Demographics!R$2:R$152))/_xlfn.STDEV.P(Demographics!R$2:R$152),4)</f>
        <v>-0.2631</v>
      </c>
      <c r="S143" s="2">
        <f>ROUND((Demographics!S143-AVERAGE(Demographics!S$2:S$152))/_xlfn.STDEV.P(Demographics!S$2:S$152),4)</f>
        <v>0.12520000000000001</v>
      </c>
      <c r="T143" s="2">
        <f>ROUND((Demographics!T143-AVERAGE(Demographics!T$2:T$152))/_xlfn.STDEV.P(Demographics!T$2:T$152),4)</f>
        <v>-0.15060000000000001</v>
      </c>
      <c r="U143" s="2">
        <f>ROUND((Demographics!U143-AVERAGE(Demographics!U$2:U$152))/_xlfn.STDEV.P(Demographics!U$2:U$152),4)</f>
        <v>0.27760000000000001</v>
      </c>
      <c r="V143" s="2">
        <f>ROUND((Demographics!V143-AVERAGE(Demographics!V$2:V$152))/_xlfn.STDEV.P(Demographics!V$2:V$152),4)</f>
        <v>0.82740000000000002</v>
      </c>
      <c r="W143" s="2">
        <f>ROUND((Demographics!W143-AVERAGE(Demographics!W$2:W$152))/_xlfn.STDEV.P(Demographics!W$2:W$152),4)</f>
        <v>-0.61029999999999995</v>
      </c>
      <c r="X143" s="2">
        <f>ROUND((Demographics!X143-AVERAGE(Demographics!X$2:X$152))/_xlfn.STDEV.P(Demographics!X$2:X$152),4)</f>
        <v>0.4168</v>
      </c>
      <c r="Y143" s="2">
        <f>ROUND((Demographics!Y143-AVERAGE(Demographics!Y$2:Y$152))/_xlfn.STDEV.P(Demographics!Y$2:Y$152),4)</f>
        <v>-0.69540000000000002</v>
      </c>
      <c r="Z143" s="2">
        <f>ROUND((Demographics!Z143-AVERAGE(Demographics!Z$2:Z$152))/_xlfn.STDEV.P(Demographics!Z$2:Z$152),4)</f>
        <v>-0.71189999999999998</v>
      </c>
      <c r="AA143" s="2">
        <f>ROUND((Demographics!AA143-AVERAGE(Demographics!AA$2:AA$152))/_xlfn.STDEV.P(Demographics!AA$2:AA$152),4)</f>
        <v>0.1057</v>
      </c>
      <c r="AB143" s="2">
        <f>ROUND((Demographics!AB143-AVERAGE(Demographics!AB$2:AB$152))/_xlfn.STDEV.P(Demographics!AB$2:AB$152),4)</f>
        <v>0.89600000000000002</v>
      </c>
      <c r="AC143" s="2">
        <f>ROUND((Demographics!AC143-AVERAGE(Demographics!AC$2:AC$152))/_xlfn.STDEV.P(Demographics!AC$2:AC$152),4)</f>
        <v>-0.22550000000000001</v>
      </c>
      <c r="AD143" s="2">
        <f>ROUND((Demographics!AD143-AVERAGE(Demographics!AD$2:AD$152))/_xlfn.STDEV.P(Demographics!AD$2:AD$152),4)</f>
        <v>-0.75490000000000002</v>
      </c>
      <c r="AE143" s="2">
        <f>ROUND((Demographics!AE143-AVERAGE(Demographics!AE$2:AE$152))/_xlfn.STDEV.P(Demographics!AE$2:AE$152),4)</f>
        <v>-0.57299999999999995</v>
      </c>
      <c r="AF143" s="2">
        <f>ROUND((Demographics!AF143-AVERAGE(Demographics!AF$2:AF$152))/_xlfn.STDEV.P(Demographics!AF$2:AF$152),4)</f>
        <v>-3.6400000000000002E-2</v>
      </c>
      <c r="AG143" s="2">
        <f>ROUND((Demographics!AG143-AVERAGE(Demographics!AG$2:AG$152))/_xlfn.STDEV.P(Demographics!AG$2:AG$152),4)</f>
        <v>-0.2261</v>
      </c>
      <c r="AH143" s="2">
        <f>ROUND((Demographics!AH143-AVERAGE(Demographics!AH$2:AH$152))/_xlfn.STDEV.P(Demographics!AH$2:AH$152),4)</f>
        <v>0.85350000000000004</v>
      </c>
      <c r="AI143" s="2">
        <f>ROUND((Demographics!AI143-AVERAGE(Demographics!AI$2:AI$152))/_xlfn.STDEV.P(Demographics!AI$2:AI$152),4)</f>
        <v>3.1199999999999999E-2</v>
      </c>
      <c r="AJ143" s="2">
        <f>ROUND((Demographics!AJ143-AVERAGE(Demographics!AJ$2:AJ$152))/_xlfn.STDEV.P(Demographics!AJ$2:AJ$152),4)</f>
        <v>-0.21959999999999999</v>
      </c>
      <c r="AK143" s="2">
        <f>ROUND((Demographics!AK143-AVERAGE(Demographics!AK$2:AK$152))/_xlfn.STDEV.P(Demographics!AK$2:AK$152),4)</f>
        <v>2.1299999999999999E-2</v>
      </c>
      <c r="AL143" s="2">
        <f>ROUND((Demographics!AL143-AVERAGE(Demographics!AL$2:AL$152))/_xlfn.STDEV.P(Demographics!AL$2:AL$152),4)</f>
        <v>-2.81E-2</v>
      </c>
      <c r="AM143" s="2">
        <f>ROUND((Demographics!AM143-AVERAGE(Demographics!AM$2:AM$152))/_xlfn.STDEV.P(Demographics!AM$2:AM$152),4)</f>
        <v>0.31440000000000001</v>
      </c>
      <c r="AN143" s="2">
        <f>ROUND((Demographics!AN143-AVERAGE(Demographics!AN$2:AN$152))/_xlfn.STDEV.P(Demographics!AN$2:AN$152),4)</f>
        <v>1.107</v>
      </c>
      <c r="AO143" s="2">
        <f>ROUND((Demographics!AO143-AVERAGE(Demographics!AO$2:AO$152))/_xlfn.STDEV.P(Demographics!AO$2:AO$152),4)</f>
        <v>-0.77910000000000001</v>
      </c>
      <c r="AP143" s="2">
        <f>ROUND((Demographics!AP143-AVERAGE(Demographics!AP$2:AP$152))/_xlfn.STDEV.P(Demographics!AP$2:AP$152),4)</f>
        <v>-1.0265</v>
      </c>
      <c r="AQ143" s="2">
        <f>ROUND((Demographics!AQ143-AVERAGE(Demographics!AQ$2:AQ$152))/_xlfn.STDEV.P(Demographics!AQ$2:AQ$152),4)</f>
        <v>0.4546</v>
      </c>
      <c r="AR143" s="2">
        <f>ROUND((Demographics!AR143-AVERAGE(Demographics!AR$2:AR$152))/_xlfn.STDEV.P(Demographics!AR$2:AR$152),4)</f>
        <v>0.90710000000000002</v>
      </c>
    </row>
    <row r="144" spans="1:44" x14ac:dyDescent="0.55000000000000004">
      <c r="A144" s="2" t="s">
        <v>143</v>
      </c>
      <c r="B144" s="2">
        <f>ROUND((Demographics!B144-AVERAGE(Demographics!B$2:B$152))/_xlfn.STDEV.P(Demographics!B$2:B$152),4)</f>
        <v>-0.4103</v>
      </c>
      <c r="C144" s="2">
        <f>ROUND((Demographics!C144-AVERAGE(Demographics!C$2:C$152))/_xlfn.STDEV.P(Demographics!C$2:C$152),4)</f>
        <v>-0.90749999999999997</v>
      </c>
      <c r="D144" s="2">
        <f>ROUND((Demographics!D144-AVERAGE(Demographics!D$2:D$152))/_xlfn.STDEV.P(Demographics!D$2:D$152),4)</f>
        <v>-1.0395000000000001</v>
      </c>
      <c r="E144" s="2">
        <f>ROUND((Demographics!E144-AVERAGE(Demographics!E$2:E$152))/_xlfn.STDEV.P(Demographics!E$2:E$152),4)</f>
        <v>-1.3803000000000001</v>
      </c>
      <c r="F144" s="2">
        <f>ROUND((Demographics!F144-AVERAGE(Demographics!F$2:F$152))/_xlfn.STDEV.P(Demographics!F$2:F$152),4)</f>
        <v>0.70389999999999997</v>
      </c>
      <c r="G144" s="2">
        <f>ROUND((Demographics!G144-AVERAGE(Demographics!G$2:G$152))/_xlfn.STDEV.P(Demographics!G$2:G$152),4)</f>
        <v>1.6569</v>
      </c>
      <c r="H144" s="2">
        <f>ROUND((Demographics!H144-AVERAGE(Demographics!H$2:H$152))/_xlfn.STDEV.P(Demographics!H$2:H$152),4)</f>
        <v>1.3080000000000001</v>
      </c>
      <c r="I144" s="2">
        <f>ROUND((Demographics!I144-AVERAGE(Demographics!I$2:I$152))/_xlfn.STDEV.P(Demographics!I$2:I$152),4)</f>
        <v>1.0172000000000001</v>
      </c>
      <c r="J144" s="2">
        <f>ROUND((Demographics!J144-AVERAGE(Demographics!J$2:J$152))/_xlfn.STDEV.P(Demographics!J$2:J$152),4)</f>
        <v>-0.4037</v>
      </c>
      <c r="K144" s="2">
        <f>ROUND((Demographics!K144-AVERAGE(Demographics!K$2:K$152))/_xlfn.STDEV.P(Demographics!K$2:K$152),4)</f>
        <v>-0.85209999999999997</v>
      </c>
      <c r="L144" s="2">
        <f>ROUND((Demographics!L144-AVERAGE(Demographics!L$2:L$152))/_xlfn.STDEV.P(Demographics!L$2:L$152),4)</f>
        <v>0.73799999999999999</v>
      </c>
      <c r="M144" s="2">
        <f>ROUND((Demographics!M144-AVERAGE(Demographics!M$2:M$152))/_xlfn.STDEV.P(Demographics!M$2:M$152),4)</f>
        <v>0.29370000000000002</v>
      </c>
      <c r="N144" s="2">
        <f>ROUND((Demographics!N144-AVERAGE(Demographics!N$2:N$152))/_xlfn.STDEV.P(Demographics!N$2:N$152),4)</f>
        <v>-0.81410000000000005</v>
      </c>
      <c r="O144" s="2">
        <f>ROUND((Demographics!O144-AVERAGE(Demographics!O$2:O$152))/_xlfn.STDEV.P(Demographics!O$2:O$152),4)</f>
        <v>-0.78890000000000005</v>
      </c>
      <c r="P144" s="2">
        <f>ROUND((Demographics!P144-AVERAGE(Demographics!P$2:P$152))/_xlfn.STDEV.P(Demographics!P$2:P$152),4)</f>
        <v>-0.31140000000000001</v>
      </c>
      <c r="Q144" s="2">
        <f>ROUND((Demographics!Q144-AVERAGE(Demographics!Q$2:Q$152))/_xlfn.STDEV.P(Demographics!Q$2:Q$152),4)</f>
        <v>-1.5285</v>
      </c>
      <c r="R144" s="2">
        <f>ROUND((Demographics!R144-AVERAGE(Demographics!R$2:R$152))/_xlfn.STDEV.P(Demographics!R$2:R$152),4)</f>
        <v>-0.46100000000000002</v>
      </c>
      <c r="S144" s="2">
        <f>ROUND((Demographics!S144-AVERAGE(Demographics!S$2:S$152))/_xlfn.STDEV.P(Demographics!S$2:S$152),4)</f>
        <v>1.8944000000000001</v>
      </c>
      <c r="T144" s="2">
        <f>ROUND((Demographics!T144-AVERAGE(Demographics!T$2:T$152))/_xlfn.STDEV.P(Demographics!T$2:T$152),4)</f>
        <v>-1.0708</v>
      </c>
      <c r="U144" s="2">
        <f>ROUND((Demographics!U144-AVERAGE(Demographics!U$2:U$152))/_xlfn.STDEV.P(Demographics!U$2:U$152),4)</f>
        <v>-0.94199999999999995</v>
      </c>
      <c r="V144" s="2">
        <f>ROUND((Demographics!V144-AVERAGE(Demographics!V$2:V$152))/_xlfn.STDEV.P(Demographics!V$2:V$152),4)</f>
        <v>-8.8200000000000001E-2</v>
      </c>
      <c r="W144" s="2">
        <f>ROUND((Demographics!W144-AVERAGE(Demographics!W$2:W$152))/_xlfn.STDEV.P(Demographics!W$2:W$152),4)</f>
        <v>0.28070000000000001</v>
      </c>
      <c r="X144" s="2">
        <f>ROUND((Demographics!X144-AVERAGE(Demographics!X$2:X$152))/_xlfn.STDEV.P(Demographics!X$2:X$152),4)</f>
        <v>-2.1259000000000001</v>
      </c>
      <c r="Y144" s="2">
        <f>ROUND((Demographics!Y144-AVERAGE(Demographics!Y$2:Y$152))/_xlfn.STDEV.P(Demographics!Y$2:Y$152),4)</f>
        <v>1.4384999999999999</v>
      </c>
      <c r="Z144" s="2">
        <f>ROUND((Demographics!Z144-AVERAGE(Demographics!Z$2:Z$152))/_xlfn.STDEV.P(Demographics!Z$2:Z$152),4)</f>
        <v>0.26989999999999997</v>
      </c>
      <c r="AA144" s="2">
        <f>ROUND((Demographics!AA144-AVERAGE(Demographics!AA$2:AA$152))/_xlfn.STDEV.P(Demographics!AA$2:AA$152),4)</f>
        <v>1.6829000000000001</v>
      </c>
      <c r="AB144" s="2">
        <f>ROUND((Demographics!AB144-AVERAGE(Demographics!AB$2:AB$152))/_xlfn.STDEV.P(Demographics!AB$2:AB$152),4)</f>
        <v>-0.81789999999999996</v>
      </c>
      <c r="AC144" s="2">
        <f>ROUND((Demographics!AC144-AVERAGE(Demographics!AC$2:AC$152))/_xlfn.STDEV.P(Demographics!AC$2:AC$152),4)</f>
        <v>-0.1716</v>
      </c>
      <c r="AD144" s="2">
        <f>ROUND((Demographics!AD144-AVERAGE(Demographics!AD$2:AD$152))/_xlfn.STDEV.P(Demographics!AD$2:AD$152),4)</f>
        <v>-6.7000000000000002E-3</v>
      </c>
      <c r="AE144" s="2">
        <f>ROUND((Demographics!AE144-AVERAGE(Demographics!AE$2:AE$152))/_xlfn.STDEV.P(Demographics!AE$2:AE$152),4)</f>
        <v>4.1099999999999998E-2</v>
      </c>
      <c r="AF144" s="2">
        <f>ROUND((Demographics!AF144-AVERAGE(Demographics!AF$2:AF$152))/_xlfn.STDEV.P(Demographics!AF$2:AF$152),4)</f>
        <v>0.2422</v>
      </c>
      <c r="AG144" s="2">
        <f>ROUND((Demographics!AG144-AVERAGE(Demographics!AG$2:AG$152))/_xlfn.STDEV.P(Demographics!AG$2:AG$152),4)</f>
        <v>0.2487</v>
      </c>
      <c r="AH144" s="2">
        <f>ROUND((Demographics!AH144-AVERAGE(Demographics!AH$2:AH$152))/_xlfn.STDEV.P(Demographics!AH$2:AH$152),4)</f>
        <v>-0.73309999999999997</v>
      </c>
      <c r="AI144" s="2">
        <f>ROUND((Demographics!AI144-AVERAGE(Demographics!AI$2:AI$152))/_xlfn.STDEV.P(Demographics!AI$2:AI$152),4)</f>
        <v>-0.53969999999999996</v>
      </c>
      <c r="AJ144" s="2">
        <f>ROUND((Demographics!AJ144-AVERAGE(Demographics!AJ$2:AJ$152))/_xlfn.STDEV.P(Demographics!AJ$2:AJ$152),4)</f>
        <v>-0.2334</v>
      </c>
      <c r="AK144" s="2">
        <f>ROUND((Demographics!AK144-AVERAGE(Demographics!AK$2:AK$152))/_xlfn.STDEV.P(Demographics!AK$2:AK$152),4)</f>
        <v>-0.31290000000000001</v>
      </c>
      <c r="AL144" s="2">
        <f>ROUND((Demographics!AL144-AVERAGE(Demographics!AL$2:AL$152))/_xlfn.STDEV.P(Demographics!AL$2:AL$152),4)</f>
        <v>0.34389999999999998</v>
      </c>
      <c r="AM144" s="2">
        <f>ROUND((Demographics!AM144-AVERAGE(Demographics!AM$2:AM$152))/_xlfn.STDEV.P(Demographics!AM$2:AM$152),4)</f>
        <v>-0.57809999999999995</v>
      </c>
      <c r="AN144" s="2">
        <f>ROUND((Demographics!AN144-AVERAGE(Demographics!AN$2:AN$152))/_xlfn.STDEV.P(Demographics!AN$2:AN$152),4)</f>
        <v>1.5216000000000001</v>
      </c>
      <c r="AO144" s="2">
        <f>ROUND((Demographics!AO144-AVERAGE(Demographics!AO$2:AO$152))/_xlfn.STDEV.P(Demographics!AO$2:AO$152),4)</f>
        <v>-0.29899999999999999</v>
      </c>
      <c r="AP144" s="2">
        <f>ROUND((Demographics!AP144-AVERAGE(Demographics!AP$2:AP$152))/_xlfn.STDEV.P(Demographics!AP$2:AP$152),4)</f>
        <v>-0.71189999999999998</v>
      </c>
      <c r="AQ144" s="2">
        <f>ROUND((Demographics!AQ144-AVERAGE(Demographics!AQ$2:AQ$152))/_xlfn.STDEV.P(Demographics!AQ$2:AQ$152),4)</f>
        <v>-1.2962</v>
      </c>
      <c r="AR144" s="2">
        <f>ROUND((Demographics!AR144-AVERAGE(Demographics!AR$2:AR$152))/_xlfn.STDEV.P(Demographics!AR$2:AR$152),4)</f>
        <v>-1.2258</v>
      </c>
    </row>
    <row r="145" spans="1:44" x14ac:dyDescent="0.55000000000000004">
      <c r="A145" s="2" t="s">
        <v>144</v>
      </c>
      <c r="B145" s="2">
        <f>ROUND((Demographics!B145-AVERAGE(Demographics!B$2:B$152))/_xlfn.STDEV.P(Demographics!B$2:B$152),4)</f>
        <v>-0.2218</v>
      </c>
      <c r="C145" s="2">
        <f>ROUND((Demographics!C145-AVERAGE(Demographics!C$2:C$152))/_xlfn.STDEV.P(Demographics!C$2:C$152),4)</f>
        <v>-1.0952999999999999</v>
      </c>
      <c r="D145" s="2">
        <f>ROUND((Demographics!D145-AVERAGE(Demographics!D$2:D$152))/_xlfn.STDEV.P(Demographics!D$2:D$152),4)</f>
        <v>4.5699999999999998E-2</v>
      </c>
      <c r="E145" s="2">
        <f>ROUND((Demographics!E145-AVERAGE(Demographics!E$2:E$152))/_xlfn.STDEV.P(Demographics!E$2:E$152),4)</f>
        <v>1.8613999999999999</v>
      </c>
      <c r="F145" s="2">
        <f>ROUND((Demographics!F145-AVERAGE(Demographics!F$2:F$152))/_xlfn.STDEV.P(Demographics!F$2:F$152),4)</f>
        <v>1.3331</v>
      </c>
      <c r="G145" s="2">
        <f>ROUND((Demographics!G145-AVERAGE(Demographics!G$2:G$152))/_xlfn.STDEV.P(Demographics!G$2:G$152),4)</f>
        <v>-0.65110000000000001</v>
      </c>
      <c r="H145" s="2">
        <f>ROUND((Demographics!H145-AVERAGE(Demographics!H$2:H$152))/_xlfn.STDEV.P(Demographics!H$2:H$152),4)</f>
        <v>-0.12180000000000001</v>
      </c>
      <c r="I145" s="2">
        <f>ROUND((Demographics!I145-AVERAGE(Demographics!I$2:I$152))/_xlfn.STDEV.P(Demographics!I$2:I$152),4)</f>
        <v>0.25359999999999999</v>
      </c>
      <c r="J145" s="2">
        <f>ROUND((Demographics!J145-AVERAGE(Demographics!J$2:J$152))/_xlfn.STDEV.P(Demographics!J$2:J$152),4)</f>
        <v>-1.7732000000000001</v>
      </c>
      <c r="K145" s="2">
        <f>ROUND((Demographics!K145-AVERAGE(Demographics!K$2:K$152))/_xlfn.STDEV.P(Demographics!K$2:K$152),4)</f>
        <v>0.65029999999999999</v>
      </c>
      <c r="L145" s="2">
        <f>ROUND((Demographics!L145-AVERAGE(Demographics!L$2:L$152))/_xlfn.STDEV.P(Demographics!L$2:L$152),4)</f>
        <v>-2.2572999999999999</v>
      </c>
      <c r="M145" s="2">
        <f>ROUND((Demographics!M145-AVERAGE(Demographics!M$2:M$152))/_xlfn.STDEV.P(Demographics!M$2:M$152),4)</f>
        <v>-1.1251</v>
      </c>
      <c r="N145" s="2">
        <f>ROUND((Demographics!N145-AVERAGE(Demographics!N$2:N$152))/_xlfn.STDEV.P(Demographics!N$2:N$152),4)</f>
        <v>2.0764</v>
      </c>
      <c r="O145" s="2">
        <f>ROUND((Demographics!O145-AVERAGE(Demographics!O$2:O$152))/_xlfn.STDEV.P(Demographics!O$2:O$152),4)</f>
        <v>1.7307999999999999</v>
      </c>
      <c r="P145" s="2">
        <f>ROUND((Demographics!P145-AVERAGE(Demographics!P$2:P$152))/_xlfn.STDEV.P(Demographics!P$2:P$152),4)</f>
        <v>-0.58850000000000002</v>
      </c>
      <c r="Q145" s="2">
        <f>ROUND((Demographics!Q145-AVERAGE(Demographics!Q$2:Q$152))/_xlfn.STDEV.P(Demographics!Q$2:Q$152),4)</f>
        <v>1.3885000000000001</v>
      </c>
      <c r="R145" s="2">
        <f>ROUND((Demographics!R145-AVERAGE(Demographics!R$2:R$152))/_xlfn.STDEV.P(Demographics!R$2:R$152),4)</f>
        <v>-1.4365000000000001</v>
      </c>
      <c r="S145" s="2">
        <f>ROUND((Demographics!S145-AVERAGE(Demographics!S$2:S$152))/_xlfn.STDEV.P(Demographics!S$2:S$152),4)</f>
        <v>-0.78639999999999999</v>
      </c>
      <c r="T145" s="2">
        <f>ROUND((Demographics!T145-AVERAGE(Demographics!T$2:T$152))/_xlfn.STDEV.P(Demographics!T$2:T$152),4)</f>
        <v>3.3462999999999998</v>
      </c>
      <c r="U145" s="2">
        <f>ROUND((Demographics!U145-AVERAGE(Demographics!U$2:U$152))/_xlfn.STDEV.P(Demographics!U$2:U$152),4)</f>
        <v>2.7985000000000002</v>
      </c>
      <c r="V145" s="2">
        <f>ROUND((Demographics!V145-AVERAGE(Demographics!V$2:V$152))/_xlfn.STDEV.P(Demographics!V$2:V$152),4)</f>
        <v>-0.8952</v>
      </c>
      <c r="W145" s="2">
        <f>ROUND((Demographics!W145-AVERAGE(Demographics!W$2:W$152))/_xlfn.STDEV.P(Demographics!W$2:W$152),4)</f>
        <v>-1.4231</v>
      </c>
      <c r="X145" s="2">
        <f>ROUND((Demographics!X145-AVERAGE(Demographics!X$2:X$152))/_xlfn.STDEV.P(Demographics!X$2:X$152),4)</f>
        <v>-0.51759999999999995</v>
      </c>
      <c r="Y145" s="2">
        <f>ROUND((Demographics!Y145-AVERAGE(Demographics!Y$2:Y$152))/_xlfn.STDEV.P(Demographics!Y$2:Y$152),4)</f>
        <v>-1.9642999999999999</v>
      </c>
      <c r="Z145" s="2">
        <f>ROUND((Demographics!Z145-AVERAGE(Demographics!Z$2:Z$152))/_xlfn.STDEV.P(Demographics!Z$2:Z$152),4)</f>
        <v>-1.5834999999999999</v>
      </c>
      <c r="AA145" s="2">
        <f>ROUND((Demographics!AA145-AVERAGE(Demographics!AA$2:AA$152))/_xlfn.STDEV.P(Demographics!AA$2:AA$152),4)</f>
        <v>2.9239000000000002</v>
      </c>
      <c r="AB145" s="2">
        <f>ROUND((Demographics!AB145-AVERAGE(Demographics!AB$2:AB$152))/_xlfn.STDEV.P(Demographics!AB$2:AB$152),4)</f>
        <v>1.7971999999999999</v>
      </c>
      <c r="AC145" s="2">
        <f>ROUND((Demographics!AC145-AVERAGE(Demographics!AC$2:AC$152))/_xlfn.STDEV.P(Demographics!AC$2:AC$152),4)</f>
        <v>-1.1136999999999999</v>
      </c>
      <c r="AD145" s="2">
        <f>ROUND((Demographics!AD145-AVERAGE(Demographics!AD$2:AD$152))/_xlfn.STDEV.P(Demographics!AD$2:AD$152),4)</f>
        <v>-1.9802999999999999</v>
      </c>
      <c r="AE145" s="2">
        <f>ROUND((Demographics!AE145-AVERAGE(Demographics!AE$2:AE$152))/_xlfn.STDEV.P(Demographics!AE$2:AE$152),4)</f>
        <v>-1.9670000000000001</v>
      </c>
      <c r="AF145" s="2">
        <f>ROUND((Demographics!AF145-AVERAGE(Demographics!AF$2:AF$152))/_xlfn.STDEV.P(Demographics!AF$2:AF$152),4)</f>
        <v>0.30959999999999999</v>
      </c>
      <c r="AG145" s="2">
        <f>ROUND((Demographics!AG145-AVERAGE(Demographics!AG$2:AG$152))/_xlfn.STDEV.P(Demographics!AG$2:AG$152),4)</f>
        <v>-0.4138</v>
      </c>
      <c r="AH145" s="2">
        <f>ROUND((Demographics!AH145-AVERAGE(Demographics!AH$2:AH$152))/_xlfn.STDEV.P(Demographics!AH$2:AH$152),4)</f>
        <v>-0.33439999999999998</v>
      </c>
      <c r="AI145" s="2">
        <f>ROUND((Demographics!AI145-AVERAGE(Demographics!AI$2:AI$152))/_xlfn.STDEV.P(Demographics!AI$2:AI$152),4)</f>
        <v>-0.50560000000000005</v>
      </c>
      <c r="AJ145" s="2">
        <f>ROUND((Demographics!AJ145-AVERAGE(Demographics!AJ$2:AJ$152))/_xlfn.STDEV.P(Demographics!AJ$2:AJ$152),4)</f>
        <v>5.79E-2</v>
      </c>
      <c r="AK145" s="2">
        <f>ROUND((Demographics!AK145-AVERAGE(Demographics!AK$2:AK$152))/_xlfn.STDEV.P(Demographics!AK$2:AK$152),4)</f>
        <v>-0.51129999999999998</v>
      </c>
      <c r="AL145" s="2">
        <f>ROUND((Demographics!AL145-AVERAGE(Demographics!AL$2:AL$152))/_xlfn.STDEV.P(Demographics!AL$2:AL$152),4)</f>
        <v>0.83050000000000002</v>
      </c>
      <c r="AM145" s="2">
        <f>ROUND((Demographics!AM145-AVERAGE(Demographics!AM$2:AM$152))/_xlfn.STDEV.P(Demographics!AM$2:AM$152),4)</f>
        <v>-0.51080000000000003</v>
      </c>
      <c r="AN145" s="2">
        <f>ROUND((Demographics!AN145-AVERAGE(Demographics!AN$2:AN$152))/_xlfn.STDEV.P(Demographics!AN$2:AN$152),4)</f>
        <v>0.36520000000000002</v>
      </c>
      <c r="AO145" s="2">
        <f>ROUND((Demographics!AO145-AVERAGE(Demographics!AO$2:AO$152))/_xlfn.STDEV.P(Demographics!AO$2:AO$152),4)</f>
        <v>-0.94899999999999995</v>
      </c>
      <c r="AP145" s="2">
        <f>ROUND((Demographics!AP145-AVERAGE(Demographics!AP$2:AP$152))/_xlfn.STDEV.P(Demographics!AP$2:AP$152),4)</f>
        <v>0.23069999999999999</v>
      </c>
      <c r="AQ145" s="2">
        <f>ROUND((Demographics!AQ145-AVERAGE(Demographics!AQ$2:AQ$152))/_xlfn.STDEV.P(Demographics!AQ$2:AQ$152),4)</f>
        <v>-1.9931000000000001</v>
      </c>
      <c r="AR145" s="2">
        <f>ROUND((Demographics!AR145-AVERAGE(Demographics!AR$2:AR$152))/_xlfn.STDEV.P(Demographics!AR$2:AR$152),4)</f>
        <v>3.0124</v>
      </c>
    </row>
    <row r="146" spans="1:44" x14ac:dyDescent="0.55000000000000004">
      <c r="A146" s="2" t="s">
        <v>145</v>
      </c>
      <c r="B146" s="2">
        <f>ROUND((Demographics!B146-AVERAGE(Demographics!B$2:B$152))/_xlfn.STDEV.P(Demographics!B$2:B$152),4)</f>
        <v>0.5323</v>
      </c>
      <c r="C146" s="2">
        <f>ROUND((Demographics!C146-AVERAGE(Demographics!C$2:C$152))/_xlfn.STDEV.P(Demographics!C$2:C$152),4)</f>
        <v>0.49780000000000002</v>
      </c>
      <c r="D146" s="2">
        <f>ROUND((Demographics!D146-AVERAGE(Demographics!D$2:D$152))/_xlfn.STDEV.P(Demographics!D$2:D$152),4)</f>
        <v>0.68420000000000003</v>
      </c>
      <c r="E146" s="2">
        <f>ROUND((Demographics!E146-AVERAGE(Demographics!E$2:E$152))/_xlfn.STDEV.P(Demographics!E$2:E$152),4)</f>
        <v>0.22489999999999999</v>
      </c>
      <c r="F146" s="2">
        <f>ROUND((Demographics!F146-AVERAGE(Demographics!F$2:F$152))/_xlfn.STDEV.P(Demographics!F$2:F$152),4)</f>
        <v>-0.87960000000000005</v>
      </c>
      <c r="G146" s="2">
        <f>ROUND((Demographics!G146-AVERAGE(Demographics!G$2:G$152))/_xlfn.STDEV.P(Demographics!G$2:G$152),4)</f>
        <v>-0.99619999999999997</v>
      </c>
      <c r="H146" s="2">
        <f>ROUND((Demographics!H146-AVERAGE(Demographics!H$2:H$152))/_xlfn.STDEV.P(Demographics!H$2:H$152),4)</f>
        <v>-0.69369999999999998</v>
      </c>
      <c r="I146" s="2">
        <f>ROUND((Demographics!I146-AVERAGE(Demographics!I$2:I$152))/_xlfn.STDEV.P(Demographics!I$2:I$152),4)</f>
        <v>-2.7947000000000002</v>
      </c>
      <c r="J146" s="2">
        <f>ROUND((Demographics!J146-AVERAGE(Demographics!J$2:J$152))/_xlfn.STDEV.P(Demographics!J$2:J$152),4)</f>
        <v>0.53659999999999997</v>
      </c>
      <c r="K146" s="2">
        <f>ROUND((Demographics!K146-AVERAGE(Demographics!K$2:K$152))/_xlfn.STDEV.P(Demographics!K$2:K$152),4)</f>
        <v>1.4406000000000001</v>
      </c>
      <c r="L146" s="2">
        <f>ROUND((Demographics!L146-AVERAGE(Demographics!L$2:L$152))/_xlfn.STDEV.P(Demographics!L$2:L$152),4)</f>
        <v>1.1235999999999999</v>
      </c>
      <c r="M146" s="2">
        <f>ROUND((Demographics!M146-AVERAGE(Demographics!M$2:M$152))/_xlfn.STDEV.P(Demographics!M$2:M$152),4)</f>
        <v>-1.3861000000000001</v>
      </c>
      <c r="N146" s="2">
        <f>ROUND((Demographics!N146-AVERAGE(Demographics!N$2:N$152))/_xlfn.STDEV.P(Demographics!N$2:N$152),4)</f>
        <v>0.114</v>
      </c>
      <c r="O146" s="2">
        <f>ROUND((Demographics!O146-AVERAGE(Demographics!O$2:O$152))/_xlfn.STDEV.P(Demographics!O$2:O$152),4)</f>
        <v>6.3899999999999998E-2</v>
      </c>
      <c r="P146" s="2">
        <f>ROUND((Demographics!P146-AVERAGE(Demographics!P$2:P$152))/_xlfn.STDEV.P(Demographics!P$2:P$152),4)</f>
        <v>-0.54790000000000005</v>
      </c>
      <c r="Q146" s="2">
        <f>ROUND((Demographics!Q146-AVERAGE(Demographics!Q$2:Q$152))/_xlfn.STDEV.P(Demographics!Q$2:Q$152),4)</f>
        <v>-0.66700000000000004</v>
      </c>
      <c r="R146" s="2">
        <f>ROUND((Demographics!R146-AVERAGE(Demographics!R$2:R$152))/_xlfn.STDEV.P(Demographics!R$2:R$152),4)</f>
        <v>1.4483999999999999</v>
      </c>
      <c r="S146" s="2">
        <f>ROUND((Demographics!S146-AVERAGE(Demographics!S$2:S$152))/_xlfn.STDEV.P(Demographics!S$2:S$152),4)</f>
        <v>-0.84050000000000002</v>
      </c>
      <c r="T146" s="2">
        <f>ROUND((Demographics!T146-AVERAGE(Demographics!T$2:T$152))/_xlfn.STDEV.P(Demographics!T$2:T$152),4)</f>
        <v>0.71899999999999997</v>
      </c>
      <c r="U146" s="2">
        <f>ROUND((Demographics!U146-AVERAGE(Demographics!U$2:U$152))/_xlfn.STDEV.P(Demographics!U$2:U$152),4)</f>
        <v>-1.7100000000000001E-2</v>
      </c>
      <c r="V146" s="2">
        <f>ROUND((Demographics!V146-AVERAGE(Demographics!V$2:V$152))/_xlfn.STDEV.P(Demographics!V$2:V$152),4)</f>
        <v>-1.2581</v>
      </c>
      <c r="W146" s="2">
        <f>ROUND((Demographics!W146-AVERAGE(Demographics!W$2:W$152))/_xlfn.STDEV.P(Demographics!W$2:W$152),4)</f>
        <v>-4.7600000000000003E-2</v>
      </c>
      <c r="X146" s="2">
        <f>ROUND((Demographics!X146-AVERAGE(Demographics!X$2:X$152))/_xlfn.STDEV.P(Demographics!X$2:X$152),4)</f>
        <v>0.1676</v>
      </c>
      <c r="Y146" s="2">
        <f>ROUND((Demographics!Y146-AVERAGE(Demographics!Y$2:Y$152))/_xlfn.STDEV.P(Demographics!Y$2:Y$152),4)</f>
        <v>0.52270000000000005</v>
      </c>
      <c r="Z146" s="2">
        <f>ROUND((Demographics!Z146-AVERAGE(Demographics!Z$2:Z$152))/_xlfn.STDEV.P(Demographics!Z$2:Z$152),4)</f>
        <v>0.71709999999999996</v>
      </c>
      <c r="AA146" s="2">
        <f>ROUND((Demographics!AA146-AVERAGE(Demographics!AA$2:AA$152))/_xlfn.STDEV.P(Demographics!AA$2:AA$152),4)</f>
        <v>-1.0754999999999999</v>
      </c>
      <c r="AB146" s="2">
        <f>ROUND((Demographics!AB146-AVERAGE(Demographics!AB$2:AB$152))/_xlfn.STDEV.P(Demographics!AB$2:AB$152),4)</f>
        <v>-0.29930000000000001</v>
      </c>
      <c r="AC146" s="2">
        <f>ROUND((Demographics!AC146-AVERAGE(Demographics!AC$2:AC$152))/_xlfn.STDEV.P(Demographics!AC$2:AC$152),4)</f>
        <v>0.89600000000000002</v>
      </c>
      <c r="AD146" s="2">
        <f>ROUND((Demographics!AD146-AVERAGE(Demographics!AD$2:AD$152))/_xlfn.STDEV.P(Demographics!AD$2:AD$152),4)</f>
        <v>-0.34860000000000002</v>
      </c>
      <c r="AE146" s="2">
        <f>ROUND((Demographics!AE146-AVERAGE(Demographics!AE$2:AE$152))/_xlfn.STDEV.P(Demographics!AE$2:AE$152),4)</f>
        <v>-1.09E-2</v>
      </c>
      <c r="AF146" s="2">
        <f>ROUND((Demographics!AF146-AVERAGE(Demographics!AF$2:AF$152))/_xlfn.STDEV.P(Demographics!AF$2:AF$152),4)</f>
        <v>0.1658</v>
      </c>
      <c r="AG146" s="2">
        <f>ROUND((Demographics!AG146-AVERAGE(Demographics!AG$2:AG$152))/_xlfn.STDEV.P(Demographics!AG$2:AG$152),4)</f>
        <v>-1.4004000000000001</v>
      </c>
      <c r="AH146" s="2">
        <f>ROUND((Demographics!AH146-AVERAGE(Demographics!AH$2:AH$152))/_xlfn.STDEV.P(Demographics!AH$2:AH$152),4)</f>
        <v>1.1207</v>
      </c>
      <c r="AI146" s="2">
        <f>ROUND((Demographics!AI146-AVERAGE(Demographics!AI$2:AI$152))/_xlfn.STDEV.P(Demographics!AI$2:AI$152),4)</f>
        <v>5.2652000000000001</v>
      </c>
      <c r="AJ146" s="2">
        <f>ROUND((Demographics!AJ146-AVERAGE(Demographics!AJ$2:AJ$152))/_xlfn.STDEV.P(Demographics!AJ$2:AJ$152),4)</f>
        <v>-0.2334</v>
      </c>
      <c r="AK146" s="2">
        <f>ROUND((Demographics!AK146-AVERAGE(Demographics!AK$2:AK$152))/_xlfn.STDEV.P(Demographics!AK$2:AK$152),4)</f>
        <v>-4.4900000000000002E-2</v>
      </c>
      <c r="AL146" s="2">
        <f>ROUND((Demographics!AL146-AVERAGE(Demographics!AL$2:AL$152))/_xlfn.STDEV.P(Demographics!AL$2:AL$152),4)</f>
        <v>-2.1073</v>
      </c>
      <c r="AM146" s="2">
        <f>ROUND((Demographics!AM146-AVERAGE(Demographics!AM$2:AM$152))/_xlfn.STDEV.P(Demographics!AM$2:AM$152),4)</f>
        <v>-0.98199999999999998</v>
      </c>
      <c r="AN146" s="2">
        <f>ROUND((Demographics!AN146-AVERAGE(Demographics!AN$2:AN$152))/_xlfn.STDEV.P(Demographics!AN$2:AN$152),4)</f>
        <v>-0.42499999999999999</v>
      </c>
      <c r="AO146" s="2">
        <f>ROUND((Demographics!AO146-AVERAGE(Demographics!AO$2:AO$152))/_xlfn.STDEV.P(Demographics!AO$2:AO$152),4)</f>
        <v>0.5171</v>
      </c>
      <c r="AP146" s="2">
        <f>ROUND((Demographics!AP146-AVERAGE(Demographics!AP$2:AP$152))/_xlfn.STDEV.P(Demographics!AP$2:AP$152),4)</f>
        <v>1.0652999999999999</v>
      </c>
      <c r="AQ146" s="2">
        <f>ROUND((Demographics!AQ146-AVERAGE(Demographics!AQ$2:AQ$152))/_xlfn.STDEV.P(Demographics!AQ$2:AQ$152),4)</f>
        <v>0.97870000000000001</v>
      </c>
      <c r="AR146" s="2">
        <f>ROUND((Demographics!AR146-AVERAGE(Demographics!AR$2:AR$152))/_xlfn.STDEV.P(Demographics!AR$2:AR$152),4)</f>
        <v>-0.71060000000000001</v>
      </c>
    </row>
    <row r="147" spans="1:44" x14ac:dyDescent="0.55000000000000004">
      <c r="A147" s="2" t="s">
        <v>146</v>
      </c>
      <c r="B147" s="2">
        <f>ROUND((Demographics!B147-AVERAGE(Demographics!B$2:B$152))/_xlfn.STDEV.P(Demographics!B$2:B$152),4)</f>
        <v>-1.6042000000000001</v>
      </c>
      <c r="C147" s="2">
        <f>ROUND((Demographics!C147-AVERAGE(Demographics!C$2:C$152))/_xlfn.STDEV.P(Demographics!C$2:C$152),4)</f>
        <v>-0.64580000000000004</v>
      </c>
      <c r="D147" s="2">
        <f>ROUND((Demographics!D147-AVERAGE(Demographics!D$2:D$152))/_xlfn.STDEV.P(Demographics!D$2:D$152),4)</f>
        <v>1.6504000000000001</v>
      </c>
      <c r="E147" s="2">
        <f>ROUND((Demographics!E147-AVERAGE(Demographics!E$2:E$152))/_xlfn.STDEV.P(Demographics!E$2:E$152),4)</f>
        <v>1.9551000000000001</v>
      </c>
      <c r="F147" s="2">
        <f>ROUND((Demographics!F147-AVERAGE(Demographics!F$2:F$152))/_xlfn.STDEV.P(Demographics!F$2:F$152),4)</f>
        <v>-0.61739999999999995</v>
      </c>
      <c r="G147" s="2">
        <f>ROUND((Demographics!G147-AVERAGE(Demographics!G$2:G$152))/_xlfn.STDEV.P(Demographics!G$2:G$152),4)</f>
        <v>-1.2281</v>
      </c>
      <c r="H147" s="2">
        <f>ROUND((Demographics!H147-AVERAGE(Demographics!H$2:H$152))/_xlfn.STDEV.P(Demographics!H$2:H$152),4)</f>
        <v>-0.2172</v>
      </c>
      <c r="I147" s="2">
        <f>ROUND((Demographics!I147-AVERAGE(Demographics!I$2:I$152))/_xlfn.STDEV.P(Demographics!I$2:I$152),4)</f>
        <v>6.2799999999999995E-2</v>
      </c>
      <c r="J147" s="2">
        <f>ROUND((Demographics!J147-AVERAGE(Demographics!J$2:J$152))/_xlfn.STDEV.P(Demographics!J$2:J$152),4)</f>
        <v>-1.6479999999999999</v>
      </c>
      <c r="K147" s="2">
        <f>ROUND((Demographics!K147-AVERAGE(Demographics!K$2:K$152))/_xlfn.STDEV.P(Demographics!K$2:K$152),4)</f>
        <v>-0.4294</v>
      </c>
      <c r="L147" s="2">
        <f>ROUND((Demographics!L147-AVERAGE(Demographics!L$2:L$152))/_xlfn.STDEV.P(Demographics!L$2:L$152),4)</f>
        <v>-2.6939000000000002</v>
      </c>
      <c r="M147" s="2">
        <f>ROUND((Demographics!M147-AVERAGE(Demographics!M$2:M$152))/_xlfn.STDEV.P(Demographics!M$2:M$152),4)</f>
        <v>-2.0796000000000001</v>
      </c>
      <c r="N147" s="2">
        <f>ROUND((Demographics!N147-AVERAGE(Demographics!N$2:N$152))/_xlfn.STDEV.P(Demographics!N$2:N$152),4)</f>
        <v>2.5531000000000001</v>
      </c>
      <c r="O147" s="2">
        <f>ROUND((Demographics!O147-AVERAGE(Demographics!O$2:O$152))/_xlfn.STDEV.P(Demographics!O$2:O$152),4)</f>
        <v>1.9597</v>
      </c>
      <c r="P147" s="2">
        <f>ROUND((Demographics!P147-AVERAGE(Demographics!P$2:P$152))/_xlfn.STDEV.P(Demographics!P$2:P$152),4)</f>
        <v>-0.59809999999999997</v>
      </c>
      <c r="Q147" s="2">
        <f>ROUND((Demographics!Q147-AVERAGE(Demographics!Q$2:Q$152))/_xlfn.STDEV.P(Demographics!Q$2:Q$152),4)</f>
        <v>1.2364999999999999</v>
      </c>
      <c r="R147" s="2">
        <f>ROUND((Demographics!R147-AVERAGE(Demographics!R$2:R$152))/_xlfn.STDEV.P(Demographics!R$2:R$152),4)</f>
        <v>-1.8323</v>
      </c>
      <c r="S147" s="2">
        <f>ROUND((Demographics!S147-AVERAGE(Demographics!S$2:S$152))/_xlfn.STDEV.P(Demographics!S$2:S$152),4)</f>
        <v>-0.84419999999999995</v>
      </c>
      <c r="T147" s="2">
        <f>ROUND((Demographics!T147-AVERAGE(Demographics!T$2:T$152))/_xlfn.STDEV.P(Demographics!T$2:T$152),4)</f>
        <v>3.2359</v>
      </c>
      <c r="U147" s="2">
        <f>ROUND((Demographics!U147-AVERAGE(Demographics!U$2:U$152))/_xlfn.STDEV.P(Demographics!U$2:U$152),4)</f>
        <v>3.1791999999999998</v>
      </c>
      <c r="V147" s="2">
        <f>ROUND((Demographics!V147-AVERAGE(Demographics!V$2:V$152))/_xlfn.STDEV.P(Demographics!V$2:V$152),4)</f>
        <v>-0.71550000000000002</v>
      </c>
      <c r="W147" s="2">
        <f>ROUND((Demographics!W147-AVERAGE(Demographics!W$2:W$152))/_xlfn.STDEV.P(Demographics!W$2:W$152),4)</f>
        <v>-1.9702</v>
      </c>
      <c r="X147" s="2">
        <f>ROUND((Demographics!X147-AVERAGE(Demographics!X$2:X$152))/_xlfn.STDEV.P(Demographics!X$2:X$152),4)</f>
        <v>-1.3954</v>
      </c>
      <c r="Y147" s="2">
        <f>ROUND((Demographics!Y147-AVERAGE(Demographics!Y$2:Y$152))/_xlfn.STDEV.P(Demographics!Y$2:Y$152),4)</f>
        <v>-2.1707999999999998</v>
      </c>
      <c r="Z147" s="2">
        <f>ROUND((Demographics!Z147-AVERAGE(Demographics!Z$2:Z$152))/_xlfn.STDEV.P(Demographics!Z$2:Z$152),4)</f>
        <v>-1.7877000000000001</v>
      </c>
      <c r="AA147" s="2">
        <f>ROUND((Demographics!AA147-AVERAGE(Demographics!AA$2:AA$152))/_xlfn.STDEV.P(Demographics!AA$2:AA$152),4)</f>
        <v>2.8108</v>
      </c>
      <c r="AB147" s="2">
        <f>ROUND((Demographics!AB147-AVERAGE(Demographics!AB$2:AB$152))/_xlfn.STDEV.P(Demographics!AB$2:AB$152),4)</f>
        <v>2.4982000000000002</v>
      </c>
      <c r="AC147" s="2">
        <f>ROUND((Demographics!AC147-AVERAGE(Demographics!AC$2:AC$152))/_xlfn.STDEV.P(Demographics!AC$2:AC$152),4)</f>
        <v>-1.4097</v>
      </c>
      <c r="AD147" s="2">
        <f>ROUND((Demographics!AD147-AVERAGE(Demographics!AD$2:AD$152))/_xlfn.STDEV.P(Demographics!AD$2:AD$152),4)</f>
        <v>-2.1996000000000002</v>
      </c>
      <c r="AE147" s="2">
        <f>ROUND((Demographics!AE147-AVERAGE(Demographics!AE$2:AE$152))/_xlfn.STDEV.P(Demographics!AE$2:AE$152),4)</f>
        <v>-2.5714000000000001</v>
      </c>
      <c r="AF147" s="2">
        <f>ROUND((Demographics!AF147-AVERAGE(Demographics!AF$2:AF$152))/_xlfn.STDEV.P(Demographics!AF$2:AF$152),4)</f>
        <v>-0.55089999999999995</v>
      </c>
      <c r="AG147" s="2">
        <f>ROUND((Demographics!AG147-AVERAGE(Demographics!AG$2:AG$152))/_xlfn.STDEV.P(Demographics!AG$2:AG$152),4)</f>
        <v>-1.7018</v>
      </c>
      <c r="AH147" s="2">
        <f>ROUND((Demographics!AH147-AVERAGE(Demographics!AH$2:AH$152))/_xlfn.STDEV.P(Demographics!AH$2:AH$152),4)</f>
        <v>-0.41660000000000003</v>
      </c>
      <c r="AI147" s="2">
        <f>ROUND((Demographics!AI147-AVERAGE(Demographics!AI$2:AI$152))/_xlfn.STDEV.P(Demographics!AI$2:AI$152),4)</f>
        <v>-0.50800000000000001</v>
      </c>
      <c r="AJ147" s="2">
        <f>ROUND((Demographics!AJ147-AVERAGE(Demographics!AJ$2:AJ$152))/_xlfn.STDEV.P(Demographics!AJ$2:AJ$152),4)</f>
        <v>8.5611999999999995</v>
      </c>
      <c r="AK147" s="2">
        <f>ROUND((Demographics!AK147-AVERAGE(Demographics!AK$2:AK$152))/_xlfn.STDEV.P(Demographics!AK$2:AK$152),4)</f>
        <v>0.78010000000000002</v>
      </c>
      <c r="AL147" s="2">
        <f>ROUND((Demographics!AL147-AVERAGE(Demographics!AL$2:AL$152))/_xlfn.STDEV.P(Demographics!AL$2:AL$152),4)</f>
        <v>0.41980000000000001</v>
      </c>
      <c r="AM147" s="2">
        <f>ROUND((Demographics!AM147-AVERAGE(Demographics!AM$2:AM$152))/_xlfn.STDEV.P(Demographics!AM$2:AM$152),4)</f>
        <v>-1.472</v>
      </c>
      <c r="AN147" s="2">
        <f>ROUND((Demographics!AN147-AVERAGE(Demographics!AN$2:AN$152))/_xlfn.STDEV.P(Demographics!AN$2:AN$152),4)</f>
        <v>-0.1943</v>
      </c>
      <c r="AO147" s="2">
        <f>ROUND((Demographics!AO147-AVERAGE(Demographics!AO$2:AO$152))/_xlfn.STDEV.P(Demographics!AO$2:AO$152),4)</f>
        <v>-0.96009999999999995</v>
      </c>
      <c r="AP147" s="2">
        <f>ROUND((Demographics!AP147-AVERAGE(Demographics!AP$2:AP$152))/_xlfn.STDEV.P(Demographics!AP$2:AP$152),4)</f>
        <v>1.4075</v>
      </c>
      <c r="AQ147" s="2">
        <f>ROUND((Demographics!AQ147-AVERAGE(Demographics!AQ$2:AQ$152))/_xlfn.STDEV.P(Demographics!AQ$2:AQ$152),4)</f>
        <v>-1.9318</v>
      </c>
      <c r="AR147" s="2">
        <f>ROUND((Demographics!AR147-AVERAGE(Demographics!AR$2:AR$152))/_xlfn.STDEV.P(Demographics!AR$2:AR$152),4)</f>
        <v>2.9741</v>
      </c>
    </row>
    <row r="148" spans="1:44" x14ac:dyDescent="0.55000000000000004">
      <c r="A148" s="2" t="s">
        <v>147</v>
      </c>
      <c r="B148" s="2">
        <f>ROUND((Demographics!B148-AVERAGE(Demographics!B$2:B$152))/_xlfn.STDEV.P(Demographics!B$2:B$152),4)</f>
        <v>1.8204</v>
      </c>
      <c r="C148" s="2">
        <f>ROUND((Demographics!C148-AVERAGE(Demographics!C$2:C$152))/_xlfn.STDEV.P(Demographics!C$2:C$152),4)</f>
        <v>0.36120000000000002</v>
      </c>
      <c r="D148" s="2">
        <f>ROUND((Demographics!D148-AVERAGE(Demographics!D$2:D$152))/_xlfn.STDEV.P(Demographics!D$2:D$152),4)</f>
        <v>-0.12180000000000001</v>
      </c>
      <c r="E148" s="2">
        <f>ROUND((Demographics!E148-AVERAGE(Demographics!E$2:E$152))/_xlfn.STDEV.P(Demographics!E$2:E$152),4)</f>
        <v>0.45600000000000002</v>
      </c>
      <c r="F148" s="2">
        <f>ROUND((Demographics!F148-AVERAGE(Demographics!F$2:F$152))/_xlfn.STDEV.P(Demographics!F$2:F$152),4)</f>
        <v>0.3054</v>
      </c>
      <c r="G148" s="2">
        <f>ROUND((Demographics!G148-AVERAGE(Demographics!G$2:G$152))/_xlfn.STDEV.P(Demographics!G$2:G$152),4)</f>
        <v>-0.67259999999999998</v>
      </c>
      <c r="H148" s="2">
        <f>ROUND((Demographics!H148-AVERAGE(Demographics!H$2:H$152))/_xlfn.STDEV.P(Demographics!H$2:H$152),4)</f>
        <v>-1.361</v>
      </c>
      <c r="I148" s="2">
        <f>ROUND((Demographics!I148-AVERAGE(Demographics!I$2:I$152))/_xlfn.STDEV.P(Demographics!I$2:I$152),4)</f>
        <v>-2.0384000000000002</v>
      </c>
      <c r="J148" s="2">
        <f>ROUND((Demographics!J148-AVERAGE(Demographics!J$2:J$152))/_xlfn.STDEV.P(Demographics!J$2:J$152),4)</f>
        <v>1.1623000000000001</v>
      </c>
      <c r="K148" s="2">
        <f>ROUND((Demographics!K148-AVERAGE(Demographics!K$2:K$152))/_xlfn.STDEV.P(Demographics!K$2:K$152),4)</f>
        <v>1.9675</v>
      </c>
      <c r="L148" s="2">
        <f>ROUND((Demographics!L148-AVERAGE(Demographics!L$2:L$152))/_xlfn.STDEV.P(Demographics!L$2:L$152),4)</f>
        <v>1.5378000000000001</v>
      </c>
      <c r="M148" s="2">
        <f>ROUND((Demographics!M148-AVERAGE(Demographics!M$2:M$152))/_xlfn.STDEV.P(Demographics!M$2:M$152),4)</f>
        <v>-0.50980000000000003</v>
      </c>
      <c r="N148" s="2">
        <f>ROUND((Demographics!N148-AVERAGE(Demographics!N$2:N$152))/_xlfn.STDEV.P(Demographics!N$2:N$152),4)</f>
        <v>-0.51819999999999999</v>
      </c>
      <c r="O148" s="2">
        <f>ROUND((Demographics!O148-AVERAGE(Demographics!O$2:O$152))/_xlfn.STDEV.P(Demographics!O$2:O$152),4)</f>
        <v>-0.68289999999999995</v>
      </c>
      <c r="P148" s="2">
        <f>ROUND((Demographics!P148-AVERAGE(Demographics!P$2:P$152))/_xlfn.STDEV.P(Demographics!P$2:P$152),4)</f>
        <v>-0.25879999999999997</v>
      </c>
      <c r="Q148" s="2">
        <f>ROUND((Demographics!Q148-AVERAGE(Demographics!Q$2:Q$152))/_xlfn.STDEV.P(Demographics!Q$2:Q$152),4)</f>
        <v>-0.1095</v>
      </c>
      <c r="R148" s="2">
        <f>ROUND((Demographics!R148-AVERAGE(Demographics!R$2:R$152))/_xlfn.STDEV.P(Demographics!R$2:R$152),4)</f>
        <v>1.7364999999999999</v>
      </c>
      <c r="S148" s="2">
        <f>ROUND((Demographics!S148-AVERAGE(Demographics!S$2:S$152))/_xlfn.STDEV.P(Demographics!S$2:S$152),4)</f>
        <v>-0.66710000000000003</v>
      </c>
      <c r="T148" s="2">
        <f>ROUND((Demographics!T148-AVERAGE(Demographics!T$2:T$152))/_xlfn.STDEV.P(Demographics!T$2:T$152),4)</f>
        <v>0.48899999999999999</v>
      </c>
      <c r="U148" s="2">
        <f>ROUND((Demographics!U148-AVERAGE(Demographics!U$2:U$152))/_xlfn.STDEV.P(Demographics!U$2:U$152),4)</f>
        <v>-0.55479999999999996</v>
      </c>
      <c r="V148" s="2">
        <f>ROUND((Demographics!V148-AVERAGE(Demographics!V$2:V$152))/_xlfn.STDEV.P(Demographics!V$2:V$152),4)</f>
        <v>-1.6378999999999999</v>
      </c>
      <c r="W148" s="2">
        <f>ROUND((Demographics!W148-AVERAGE(Demographics!W$2:W$152))/_xlfn.STDEV.P(Demographics!W$2:W$152),4)</f>
        <v>1.2498</v>
      </c>
      <c r="X148" s="2">
        <f>ROUND((Demographics!X148-AVERAGE(Demographics!X$2:X$152))/_xlfn.STDEV.P(Demographics!X$2:X$152),4)</f>
        <v>1.2945</v>
      </c>
      <c r="Y148" s="2">
        <f>ROUND((Demographics!Y148-AVERAGE(Demographics!Y$2:Y$152))/_xlfn.STDEV.P(Demographics!Y$2:Y$152),4)</f>
        <v>0.53169999999999995</v>
      </c>
      <c r="Z148" s="2">
        <f>ROUND((Demographics!Z148-AVERAGE(Demographics!Z$2:Z$152))/_xlfn.STDEV.P(Demographics!Z$2:Z$152),4)</f>
        <v>1.7345999999999999</v>
      </c>
      <c r="AA148" s="2">
        <f>ROUND((Demographics!AA148-AVERAGE(Demographics!AA$2:AA$152))/_xlfn.STDEV.P(Demographics!AA$2:AA$152),4)</f>
        <v>-1.2053</v>
      </c>
      <c r="AB148" s="2">
        <f>ROUND((Demographics!AB148-AVERAGE(Demographics!AB$2:AB$152))/_xlfn.STDEV.P(Demographics!AB$2:AB$152),4)</f>
        <v>-0.755</v>
      </c>
      <c r="AC148" s="2">
        <f>ROUND((Demographics!AC148-AVERAGE(Demographics!AC$2:AC$152))/_xlfn.STDEV.P(Demographics!AC$2:AC$152),4)</f>
        <v>-3.7100000000000001E-2</v>
      </c>
      <c r="AD148" s="2">
        <f>ROUND((Demographics!AD148-AVERAGE(Demographics!AD$2:AD$152))/_xlfn.STDEV.P(Demographics!AD$2:AD$152),4)</f>
        <v>-0.74839999999999995</v>
      </c>
      <c r="AE148" s="2">
        <f>ROUND((Demographics!AE148-AVERAGE(Demographics!AE$2:AE$152))/_xlfn.STDEV.P(Demographics!AE$2:AE$152),4)</f>
        <v>0.1938</v>
      </c>
      <c r="AF148" s="2">
        <f>ROUND((Demographics!AF148-AVERAGE(Demographics!AF$2:AF$152))/_xlfn.STDEV.P(Demographics!AF$2:AF$152),4)</f>
        <v>1.4644999999999999</v>
      </c>
      <c r="AG148" s="2">
        <f>ROUND((Demographics!AG148-AVERAGE(Demographics!AG$2:AG$152))/_xlfn.STDEV.P(Demographics!AG$2:AG$152),4)</f>
        <v>-0.85160000000000002</v>
      </c>
      <c r="AH148" s="2">
        <f>ROUND((Demographics!AH148-AVERAGE(Demographics!AH$2:AH$152))/_xlfn.STDEV.P(Demographics!AH$2:AH$152),4)</f>
        <v>2.1482999999999999</v>
      </c>
      <c r="AI148" s="2">
        <f>ROUND((Demographics!AI148-AVERAGE(Demographics!AI$2:AI$152))/_xlfn.STDEV.P(Demographics!AI$2:AI$152),4)</f>
        <v>2.5078999999999998</v>
      </c>
      <c r="AJ148" s="2">
        <f>ROUND((Demographics!AJ148-AVERAGE(Demographics!AJ$2:AJ$152))/_xlfn.STDEV.P(Demographics!AJ$2:AJ$152),4)</f>
        <v>-0.2404</v>
      </c>
      <c r="AK148" s="2">
        <f>ROUND((Demographics!AK148-AVERAGE(Demographics!AK$2:AK$152))/_xlfn.STDEV.P(Demographics!AK$2:AK$152),4)</f>
        <v>1.0447</v>
      </c>
      <c r="AL148" s="2">
        <f>ROUND((Demographics!AL148-AVERAGE(Demographics!AL$2:AL$152))/_xlfn.STDEV.P(Demographics!AL$2:AL$152),4)</f>
        <v>-2.6739999999999999</v>
      </c>
      <c r="AM148" s="2">
        <f>ROUND((Demographics!AM148-AVERAGE(Demographics!AM$2:AM$152))/_xlfn.STDEV.P(Demographics!AM$2:AM$152),4)</f>
        <v>1.0764</v>
      </c>
      <c r="AN148" s="2">
        <f>ROUND((Demographics!AN148-AVERAGE(Demographics!AN$2:AN$152))/_xlfn.STDEV.P(Demographics!AN$2:AN$152),4)</f>
        <v>-0.95330000000000004</v>
      </c>
      <c r="AO148" s="2">
        <f>ROUND((Demographics!AO148-AVERAGE(Demographics!AO$2:AO$152))/_xlfn.STDEV.P(Demographics!AO$2:AO$152),4)</f>
        <v>1.5954999999999999</v>
      </c>
      <c r="AP148" s="2">
        <f>ROUND((Demographics!AP148-AVERAGE(Demographics!AP$2:AP$152))/_xlfn.STDEV.P(Demographics!AP$2:AP$152),4)</f>
        <v>-0.29170000000000001</v>
      </c>
      <c r="AQ148" s="2">
        <f>ROUND((Demographics!AQ148-AVERAGE(Demographics!AQ$2:AQ$152))/_xlfn.STDEV.P(Demographics!AQ$2:AQ$152),4)</f>
        <v>0.71660000000000001</v>
      </c>
      <c r="AR148" s="2">
        <f>ROUND((Demographics!AR148-AVERAGE(Demographics!AR$2:AR$152))/_xlfn.STDEV.P(Demographics!AR$2:AR$152),4)</f>
        <v>0.16830000000000001</v>
      </c>
    </row>
    <row r="149" spans="1:44" x14ac:dyDescent="0.55000000000000004">
      <c r="A149" s="2" t="s">
        <v>148</v>
      </c>
      <c r="B149" s="2">
        <f>ROUND((Demographics!B149-AVERAGE(Demographics!B$2:B$152))/_xlfn.STDEV.P(Demographics!B$2:B$152),4)</f>
        <v>0.31230000000000002</v>
      </c>
      <c r="C149" s="2">
        <f>ROUND((Demographics!C149-AVERAGE(Demographics!C$2:C$152))/_xlfn.STDEV.P(Demographics!C$2:C$152),4)</f>
        <v>-0.6401</v>
      </c>
      <c r="D149" s="2">
        <f>ROUND((Demographics!D149-AVERAGE(Demographics!D$2:D$152))/_xlfn.STDEV.P(Demographics!D$2:D$152),4)</f>
        <v>-0.79669999999999996</v>
      </c>
      <c r="E149" s="2">
        <f>ROUND((Demographics!E149-AVERAGE(Demographics!E$2:E$152))/_xlfn.STDEV.P(Demographics!E$2:E$152),4)</f>
        <v>-0.8619</v>
      </c>
      <c r="F149" s="2">
        <f>ROUND((Demographics!F149-AVERAGE(Demographics!F$2:F$152))/_xlfn.STDEV.P(Demographics!F$2:F$152),4)</f>
        <v>-4.0599999999999997E-2</v>
      </c>
      <c r="G149" s="2">
        <f>ROUND((Demographics!G149-AVERAGE(Demographics!G$2:G$152))/_xlfn.STDEV.P(Demographics!G$2:G$152),4)</f>
        <v>0.45979999999999999</v>
      </c>
      <c r="H149" s="2">
        <f>ROUND((Demographics!H149-AVERAGE(Demographics!H$2:H$152))/_xlfn.STDEV.P(Demographics!H$2:H$152),4)</f>
        <v>0.97430000000000005</v>
      </c>
      <c r="I149" s="2">
        <f>ROUND((Demographics!I149-AVERAGE(Demographics!I$2:I$152))/_xlfn.STDEV.P(Demographics!I$2:I$152),4)</f>
        <v>0.60960000000000003</v>
      </c>
      <c r="J149" s="2">
        <f>ROUND((Demographics!J149-AVERAGE(Demographics!J$2:J$152))/_xlfn.STDEV.P(Demographics!J$2:J$152),4)</f>
        <v>0.78690000000000004</v>
      </c>
      <c r="K149" s="2">
        <f>ROUND((Demographics!K149-AVERAGE(Demographics!K$2:K$152))/_xlfn.STDEV.P(Demographics!K$2:K$152),4)</f>
        <v>-0.23949999999999999</v>
      </c>
      <c r="L149" s="2">
        <f>ROUND((Demographics!L149-AVERAGE(Demographics!L$2:L$152))/_xlfn.STDEV.P(Demographics!L$2:L$152),4)</f>
        <v>0.48309999999999997</v>
      </c>
      <c r="M149" s="2">
        <f>ROUND((Demographics!M149-AVERAGE(Demographics!M$2:M$152))/_xlfn.STDEV.P(Demographics!M$2:M$152),4)</f>
        <v>1.1698999999999999</v>
      </c>
      <c r="N149" s="2">
        <f>ROUND((Demographics!N149-AVERAGE(Demographics!N$2:N$152))/_xlfn.STDEV.P(Demographics!N$2:N$152),4)</f>
        <v>-0.88590000000000002</v>
      </c>
      <c r="O149" s="2">
        <f>ROUND((Demographics!O149-AVERAGE(Demographics!O$2:O$152))/_xlfn.STDEV.P(Demographics!O$2:O$152),4)</f>
        <v>-0.71179999999999999</v>
      </c>
      <c r="P149" s="2">
        <f>ROUND((Demographics!P149-AVERAGE(Demographics!P$2:P$152))/_xlfn.STDEV.P(Demographics!P$2:P$152),4)</f>
        <v>0.14249999999999999</v>
      </c>
      <c r="Q149" s="2">
        <f>ROUND((Demographics!Q149-AVERAGE(Demographics!Q$2:Q$152))/_xlfn.STDEV.P(Demographics!Q$2:Q$152),4)</f>
        <v>-0.37509999999999999</v>
      </c>
      <c r="R149" s="2">
        <f>ROUND((Demographics!R149-AVERAGE(Demographics!R$2:R$152))/_xlfn.STDEV.P(Demographics!R$2:R$152),4)</f>
        <v>0.45900000000000002</v>
      </c>
      <c r="S149" s="2">
        <f>ROUND((Demographics!S149-AVERAGE(Demographics!S$2:S$152))/_xlfn.STDEV.P(Demographics!S$2:S$152),4)</f>
        <v>-0.24390000000000001</v>
      </c>
      <c r="T149" s="2">
        <f>ROUND((Demographics!T149-AVERAGE(Demographics!T$2:T$152))/_xlfn.STDEV.P(Demographics!T$2:T$152),4)</f>
        <v>-0.1598</v>
      </c>
      <c r="U149" s="2">
        <f>ROUND((Demographics!U149-AVERAGE(Demographics!U$2:U$152))/_xlfn.STDEV.P(Demographics!U$2:U$152),4)</f>
        <v>-0.69030000000000002</v>
      </c>
      <c r="V149" s="2">
        <f>ROUND((Demographics!V149-AVERAGE(Demographics!V$2:V$152))/_xlfn.STDEV.P(Demographics!V$2:V$152),4)</f>
        <v>0.27800000000000002</v>
      </c>
      <c r="W149" s="2">
        <f>ROUND((Demographics!W149-AVERAGE(Demographics!W$2:W$152))/_xlfn.STDEV.P(Demographics!W$2:W$152),4)</f>
        <v>0.53600000000000003</v>
      </c>
      <c r="X149" s="2">
        <f>ROUND((Demographics!X149-AVERAGE(Demographics!X$2:X$152))/_xlfn.STDEV.P(Demographics!X$2:X$152),4)</f>
        <v>-0.26279999999999998</v>
      </c>
      <c r="Y149" s="2">
        <f>ROUND((Demographics!Y149-AVERAGE(Demographics!Y$2:Y$152))/_xlfn.STDEV.P(Demographics!Y$2:Y$152),4)</f>
        <v>0.33710000000000001</v>
      </c>
      <c r="Z149" s="2">
        <f>ROUND((Demographics!Z149-AVERAGE(Demographics!Z$2:Z$152))/_xlfn.STDEV.P(Demographics!Z$2:Z$152),4)</f>
        <v>0.55179999999999996</v>
      </c>
      <c r="AA149" s="2">
        <f>ROUND((Demographics!AA149-AVERAGE(Demographics!AA$2:AA$152))/_xlfn.STDEV.P(Demographics!AA$2:AA$152),4)</f>
        <v>-0.86919999999999997</v>
      </c>
      <c r="AB149" s="2">
        <f>ROUND((Demographics!AB149-AVERAGE(Demographics!AB$2:AB$152))/_xlfn.STDEV.P(Demographics!AB$2:AB$152),4)</f>
        <v>-0.72289999999999999</v>
      </c>
      <c r="AC149" s="2">
        <f>ROUND((Demographics!AC149-AVERAGE(Demographics!AC$2:AC$152))/_xlfn.STDEV.P(Demographics!AC$2:AC$152),4)</f>
        <v>1.1023000000000001</v>
      </c>
      <c r="AD149" s="2">
        <f>ROUND((Demographics!AD149-AVERAGE(Demographics!AD$2:AD$152))/_xlfn.STDEV.P(Demographics!AD$2:AD$152),4)</f>
        <v>0.96709999999999996</v>
      </c>
      <c r="AE149" s="2">
        <f>ROUND((Demographics!AE149-AVERAGE(Demographics!AE$2:AE$152))/_xlfn.STDEV.P(Demographics!AE$2:AE$152),4)</f>
        <v>1.0581</v>
      </c>
      <c r="AF149" s="2">
        <f>ROUND((Demographics!AF149-AVERAGE(Demographics!AF$2:AF$152))/_xlfn.STDEV.P(Demographics!AF$2:AF$152),4)</f>
        <v>0.83540000000000003</v>
      </c>
      <c r="AG149" s="2">
        <f>ROUND((Demographics!AG149-AVERAGE(Demographics!AG$2:AG$152))/_xlfn.STDEV.P(Demographics!AG$2:AG$152),4)</f>
        <v>1.1671</v>
      </c>
      <c r="AH149" s="2">
        <f>ROUND((Demographics!AH149-AVERAGE(Demographics!AH$2:AH$152))/_xlfn.STDEV.P(Demographics!AH$2:AH$152),4)</f>
        <v>-0.6139</v>
      </c>
      <c r="AI149" s="2">
        <f>ROUND((Demographics!AI149-AVERAGE(Demographics!AI$2:AI$152))/_xlfn.STDEV.P(Demographics!AI$2:AI$152),4)</f>
        <v>-0.34449999999999997</v>
      </c>
      <c r="AJ149" s="2">
        <f>ROUND((Demographics!AJ149-AVERAGE(Demographics!AJ$2:AJ$152))/_xlfn.STDEV.P(Demographics!AJ$2:AJ$152),4)</f>
        <v>-0.20569999999999999</v>
      </c>
      <c r="AK149" s="2">
        <f>ROUND((Demographics!AK149-AVERAGE(Demographics!AK$2:AK$152))/_xlfn.STDEV.P(Demographics!AK$2:AK$152),4)</f>
        <v>-1.3572</v>
      </c>
      <c r="AL149" s="2">
        <f>ROUND((Demographics!AL149-AVERAGE(Demographics!AL$2:AL$152))/_xlfn.STDEV.P(Demographics!AL$2:AL$152),4)</f>
        <v>-0.69069999999999998</v>
      </c>
      <c r="AM149" s="2">
        <f>ROUND((Demographics!AM149-AVERAGE(Demographics!AM$2:AM$152))/_xlfn.STDEV.P(Demographics!AM$2:AM$152),4)</f>
        <v>2.23E-2</v>
      </c>
      <c r="AN149" s="2">
        <f>ROUND((Demographics!AN149-AVERAGE(Demographics!AN$2:AN$152))/_xlfn.STDEV.P(Demographics!AN$2:AN$152),4)</f>
        <v>0.94489999999999996</v>
      </c>
      <c r="AO149" s="2">
        <f>ROUND((Demographics!AO149-AVERAGE(Demographics!AO$2:AO$152))/_xlfn.STDEV.P(Demographics!AO$2:AO$152),4)</f>
        <v>0.78669999999999995</v>
      </c>
      <c r="AP149" s="2">
        <f>ROUND((Demographics!AP149-AVERAGE(Demographics!AP$2:AP$152))/_xlfn.STDEV.P(Demographics!AP$2:AP$152),4)</f>
        <v>-0.65449999999999997</v>
      </c>
      <c r="AQ149" s="2">
        <f>ROUND((Demographics!AQ149-AVERAGE(Demographics!AQ$2:AQ$152))/_xlfn.STDEV.P(Demographics!AQ$2:AQ$152),4)</f>
        <v>-0.4375</v>
      </c>
      <c r="AR149" s="2">
        <f>ROUND((Demographics!AR149-AVERAGE(Demographics!AR$2:AR$152))/_xlfn.STDEV.P(Demographics!AR$2:AR$152),4)</f>
        <v>-0.52210000000000001</v>
      </c>
    </row>
    <row r="150" spans="1:44" x14ac:dyDescent="0.55000000000000004">
      <c r="A150" s="2" t="s">
        <v>149</v>
      </c>
      <c r="B150" s="2">
        <f>ROUND((Demographics!B150-AVERAGE(Demographics!B$2:B$152))/_xlfn.STDEV.P(Demographics!B$2:B$152),4)</f>
        <v>-0.53600000000000003</v>
      </c>
      <c r="C150" s="2">
        <f>ROUND((Demographics!C150-AVERAGE(Demographics!C$2:C$152))/_xlfn.STDEV.P(Demographics!C$2:C$152),4)</f>
        <v>-1.357</v>
      </c>
      <c r="D150" s="2">
        <f>ROUND((Demographics!D150-AVERAGE(Demographics!D$2:D$152))/_xlfn.STDEV.P(Demographics!D$2:D$152),4)</f>
        <v>-1.3988</v>
      </c>
      <c r="E150" s="2">
        <f>ROUND((Demographics!E150-AVERAGE(Demographics!E$2:E$152))/_xlfn.STDEV.P(Demographics!E$2:E$152),4)</f>
        <v>-1.4490000000000001</v>
      </c>
      <c r="F150" s="2">
        <f>ROUND((Demographics!F150-AVERAGE(Demographics!F$2:F$152))/_xlfn.STDEV.P(Demographics!F$2:F$152),4)</f>
        <v>1.008</v>
      </c>
      <c r="G150" s="2">
        <f>ROUND((Demographics!G150-AVERAGE(Demographics!G$2:G$152))/_xlfn.STDEV.P(Demographics!G$2:G$152),4)</f>
        <v>2.1638000000000002</v>
      </c>
      <c r="H150" s="2">
        <f>ROUND((Demographics!H150-AVERAGE(Demographics!H$2:H$152))/_xlfn.STDEV.P(Demographics!H$2:H$152),4)</f>
        <v>1.7846</v>
      </c>
      <c r="I150" s="2">
        <f>ROUND((Demographics!I150-AVERAGE(Demographics!I$2:I$152))/_xlfn.STDEV.P(Demographics!I$2:I$152),4)</f>
        <v>1.0047999999999999</v>
      </c>
      <c r="J150" s="2">
        <f>ROUND((Demographics!J150-AVERAGE(Demographics!J$2:J$152))/_xlfn.STDEV.P(Demographics!J$2:J$152),4)</f>
        <v>0.45800000000000002</v>
      </c>
      <c r="K150" s="2">
        <f>ROUND((Demographics!K150-AVERAGE(Demographics!K$2:K$152))/_xlfn.STDEV.P(Demographics!K$2:K$152),4)</f>
        <v>-1.6424000000000001</v>
      </c>
      <c r="L150" s="2">
        <f>ROUND((Demographics!L150-AVERAGE(Demographics!L$2:L$152))/_xlfn.STDEV.P(Demographics!L$2:L$152),4)</f>
        <v>0.60899999999999999</v>
      </c>
      <c r="M150" s="2">
        <f>ROUND((Demographics!M150-AVERAGE(Demographics!M$2:M$152))/_xlfn.STDEV.P(Demographics!M$2:M$152),4)</f>
        <v>0.77649999999999997</v>
      </c>
      <c r="N150" s="2">
        <f>ROUND((Demographics!N150-AVERAGE(Demographics!N$2:N$152))/_xlfn.STDEV.P(Demographics!N$2:N$152),4)</f>
        <v>-0.96060000000000001</v>
      </c>
      <c r="O150" s="2">
        <f>ROUND((Demographics!O150-AVERAGE(Demographics!O$2:O$152))/_xlfn.STDEV.P(Demographics!O$2:O$152),4)</f>
        <v>-0.87560000000000004</v>
      </c>
      <c r="P150" s="2">
        <f>ROUND((Demographics!P150-AVERAGE(Demographics!P$2:P$152))/_xlfn.STDEV.P(Demographics!P$2:P$152),4)</f>
        <v>0.30740000000000001</v>
      </c>
      <c r="Q150" s="2">
        <f>ROUND((Demographics!Q150-AVERAGE(Demographics!Q$2:Q$152))/_xlfn.STDEV.P(Demographics!Q$2:Q$152),4)</f>
        <v>-0.84540000000000004</v>
      </c>
      <c r="R150" s="2">
        <f>ROUND((Demographics!R150-AVERAGE(Demographics!R$2:R$152))/_xlfn.STDEV.P(Demographics!R$2:R$152),4)</f>
        <v>-8.2600000000000007E-2</v>
      </c>
      <c r="S150" s="2">
        <f>ROUND((Demographics!S150-AVERAGE(Demographics!S$2:S$152))/_xlfn.STDEV.P(Demographics!S$2:S$152),4)</f>
        <v>0.36380000000000001</v>
      </c>
      <c r="T150" s="2">
        <f>ROUND((Demographics!T150-AVERAGE(Demographics!T$2:T$152))/_xlfn.STDEV.P(Demographics!T$2:T$152),4)</f>
        <v>-0.95579999999999998</v>
      </c>
      <c r="U150" s="2">
        <f>ROUND((Demographics!U150-AVERAGE(Demographics!U$2:U$152))/_xlfn.STDEV.P(Demographics!U$2:U$152),4)</f>
        <v>-0.73770000000000002</v>
      </c>
      <c r="V150" s="2">
        <f>ROUND((Demographics!V150-AVERAGE(Demographics!V$2:V$152))/_xlfn.STDEV.P(Demographics!V$2:V$152),4)</f>
        <v>0.18310000000000001</v>
      </c>
      <c r="W150" s="2">
        <f>ROUND((Demographics!W150-AVERAGE(Demographics!W$2:W$152))/_xlfn.STDEV.P(Demographics!W$2:W$152),4)</f>
        <v>0.27289999999999998</v>
      </c>
      <c r="X150" s="2">
        <f>ROUND((Demographics!X150-AVERAGE(Demographics!X$2:X$152))/_xlfn.STDEV.P(Demographics!X$2:X$152),4)</f>
        <v>-0.92530000000000001</v>
      </c>
      <c r="Y150" s="2">
        <f>ROUND((Demographics!Y150-AVERAGE(Demographics!Y$2:Y$152))/_xlfn.STDEV.P(Demographics!Y$2:Y$152),4)</f>
        <v>1.0553999999999999</v>
      </c>
      <c r="Z150" s="2">
        <f>ROUND((Demographics!Z150-AVERAGE(Demographics!Z$2:Z$152))/_xlfn.STDEV.P(Demographics!Z$2:Z$152),4)</f>
        <v>0.1598</v>
      </c>
      <c r="AA150" s="2">
        <f>ROUND((Demographics!AA150-AVERAGE(Demographics!AA$2:AA$152))/_xlfn.STDEV.P(Demographics!AA$2:AA$152),4)</f>
        <v>-0.13389999999999999</v>
      </c>
      <c r="AB150" s="2">
        <f>ROUND((Demographics!AB150-AVERAGE(Demographics!AB$2:AB$152))/_xlfn.STDEV.P(Demographics!AB$2:AB$152),4)</f>
        <v>-0.83720000000000006</v>
      </c>
      <c r="AC150" s="2">
        <f>ROUND((Demographics!AC150-AVERAGE(Demographics!AC$2:AC$152))/_xlfn.STDEV.P(Demographics!AC$2:AC$152),4)</f>
        <v>0.93189999999999995</v>
      </c>
      <c r="AD150" s="2">
        <f>ROUND((Demographics!AD150-AVERAGE(Demographics!AD$2:AD$152))/_xlfn.STDEV.P(Demographics!AD$2:AD$152),4)</f>
        <v>1.2638</v>
      </c>
      <c r="AE150" s="2">
        <f>ROUND((Demographics!AE150-AVERAGE(Demographics!AE$2:AE$152))/_xlfn.STDEV.P(Demographics!AE$2:AE$152),4)</f>
        <v>0.51549999999999996</v>
      </c>
      <c r="AF150" s="2">
        <f>ROUND((Demographics!AF150-AVERAGE(Demographics!AF$2:AF$152))/_xlfn.STDEV.P(Demographics!AF$2:AF$152),4)</f>
        <v>-1.3486</v>
      </c>
      <c r="AG150" s="2">
        <f>ROUND((Demographics!AG150-AVERAGE(Demographics!AG$2:AG$152))/_xlfn.STDEV.P(Demographics!AG$2:AG$152),4)</f>
        <v>1.2495000000000001</v>
      </c>
      <c r="AH150" s="2">
        <f>ROUND((Demographics!AH150-AVERAGE(Demographics!AH$2:AH$152))/_xlfn.STDEV.P(Demographics!AH$2:AH$152),4)</f>
        <v>-0.5605</v>
      </c>
      <c r="AI150" s="2">
        <f>ROUND((Demographics!AI150-AVERAGE(Demographics!AI$2:AI$152))/_xlfn.STDEV.P(Demographics!AI$2:AI$152),4)</f>
        <v>-0.5837</v>
      </c>
      <c r="AJ150" s="2">
        <f>ROUND((Demographics!AJ150-AVERAGE(Demographics!AJ$2:AJ$152))/_xlfn.STDEV.P(Demographics!AJ$2:AJ$152),4)</f>
        <v>-0.21959999999999999</v>
      </c>
      <c r="AK150" s="2">
        <f>ROUND((Demographics!AK150-AVERAGE(Demographics!AK$2:AK$152))/_xlfn.STDEV.P(Demographics!AK$2:AK$152),4)</f>
        <v>-0.14230000000000001</v>
      </c>
      <c r="AL150" s="2">
        <f>ROUND((Demographics!AL150-AVERAGE(Demographics!AL$2:AL$152))/_xlfn.STDEV.P(Demographics!AL$2:AL$152),4)</f>
        <v>0.24229999999999999</v>
      </c>
      <c r="AM150" s="2">
        <f>ROUND((Demographics!AM150-AVERAGE(Demographics!AM$2:AM$152))/_xlfn.STDEV.P(Demographics!AM$2:AM$152),4)</f>
        <v>-0.66290000000000004</v>
      </c>
      <c r="AN150" s="2">
        <f>ROUND((Demographics!AN150-AVERAGE(Demographics!AN$2:AN$152))/_xlfn.STDEV.P(Demographics!AN$2:AN$152),4)</f>
        <v>1.2504</v>
      </c>
      <c r="AO150" s="2">
        <f>ROUND((Demographics!AO150-AVERAGE(Demographics!AO$2:AO$152))/_xlfn.STDEV.P(Demographics!AO$2:AO$152),4)</f>
        <v>-0.29899999999999999</v>
      </c>
      <c r="AP150" s="2">
        <f>ROUND((Demographics!AP150-AVERAGE(Demographics!AP$2:AP$152))/_xlfn.STDEV.P(Demographics!AP$2:AP$152),4)</f>
        <v>-0.40189999999999998</v>
      </c>
      <c r="AQ150" s="2">
        <f>ROUND((Demographics!AQ150-AVERAGE(Demographics!AQ$2:AQ$152))/_xlfn.STDEV.P(Demographics!AQ$2:AQ$152),4)</f>
        <v>1.4972000000000001</v>
      </c>
      <c r="AR150" s="2">
        <f>ROUND((Demographics!AR150-AVERAGE(Demographics!AR$2:AR$152))/_xlfn.STDEV.P(Demographics!AR$2:AR$152),4)</f>
        <v>-1.4406000000000001</v>
      </c>
    </row>
    <row r="151" spans="1:44" x14ac:dyDescent="0.55000000000000004">
      <c r="A151" s="2" t="s">
        <v>150</v>
      </c>
      <c r="B151" s="2">
        <f>ROUND((Demographics!B151-AVERAGE(Demographics!B$2:B$152))/_xlfn.STDEV.P(Demographics!B$2:B$152),4)</f>
        <v>-1.3843000000000001</v>
      </c>
      <c r="C151" s="2">
        <f>ROUND((Demographics!C151-AVERAGE(Demographics!C$2:C$152))/_xlfn.STDEV.P(Demographics!C$2:C$152),4)</f>
        <v>0.69689999999999996</v>
      </c>
      <c r="D151" s="2">
        <f>ROUND((Demographics!D151-AVERAGE(Demographics!D$2:D$152))/_xlfn.STDEV.P(Demographics!D$2:D$152),4)</f>
        <v>1.7742</v>
      </c>
      <c r="E151" s="2">
        <f>ROUND((Demographics!E151-AVERAGE(Demographics!E$2:E$152))/_xlfn.STDEV.P(Demographics!E$2:E$152),4)</f>
        <v>1.4178999999999999</v>
      </c>
      <c r="F151" s="2">
        <f>ROUND((Demographics!F151-AVERAGE(Demographics!F$2:F$152))/_xlfn.STDEV.P(Demographics!F$2:F$152),4)</f>
        <v>-1.5297000000000001</v>
      </c>
      <c r="G151" s="2">
        <f>ROUND((Demographics!G151-AVERAGE(Demographics!G$2:G$152))/_xlfn.STDEV.P(Demographics!G$2:G$152),4)</f>
        <v>-1.7619</v>
      </c>
      <c r="H151" s="2">
        <f>ROUND((Demographics!H151-AVERAGE(Demographics!H$2:H$152))/_xlfn.STDEV.P(Demographics!H$2:H$152),4)</f>
        <v>-0.4078</v>
      </c>
      <c r="I151" s="2">
        <f>ROUND((Demographics!I151-AVERAGE(Demographics!I$2:I$152))/_xlfn.STDEV.P(Demographics!I$2:I$152),4)</f>
        <v>-1.1334</v>
      </c>
      <c r="J151" s="2">
        <f>ROUND((Demographics!J151-AVERAGE(Demographics!J$2:J$152))/_xlfn.STDEV.P(Demographics!J$2:J$152),4)</f>
        <v>-0.63260000000000005</v>
      </c>
      <c r="K151" s="2">
        <f>ROUND((Demographics!K151-AVERAGE(Demographics!K$2:K$152))/_xlfn.STDEV.P(Demographics!K$2:K$152),4)</f>
        <v>-4.19E-2</v>
      </c>
      <c r="L151" s="2">
        <f>ROUND((Demographics!L151-AVERAGE(Demographics!L$2:L$152))/_xlfn.STDEV.P(Demographics!L$2:L$152),4)</f>
        <v>-0.38840000000000002</v>
      </c>
      <c r="M151" s="2">
        <f>ROUND((Demographics!M151-AVERAGE(Demographics!M$2:M$152))/_xlfn.STDEV.P(Demographics!M$2:M$152),4)</f>
        <v>-1.4215</v>
      </c>
      <c r="N151" s="2">
        <f>ROUND((Demographics!N151-AVERAGE(Demographics!N$2:N$152))/_xlfn.STDEV.P(Demographics!N$2:N$152),4)</f>
        <v>0.93300000000000005</v>
      </c>
      <c r="O151" s="2">
        <f>ROUND((Demographics!O151-AVERAGE(Demographics!O$2:O$152))/_xlfn.STDEV.P(Demographics!O$2:O$152),4)</f>
        <v>1.1912</v>
      </c>
      <c r="P151" s="2">
        <f>ROUND((Demographics!P151-AVERAGE(Demographics!P$2:P$152))/_xlfn.STDEV.P(Demographics!P$2:P$152),4)</f>
        <v>-0.55740000000000001</v>
      </c>
      <c r="Q151" s="2">
        <f>ROUND((Demographics!Q151-AVERAGE(Demographics!Q$2:Q$152))/_xlfn.STDEV.P(Demographics!Q$2:Q$152),4)</f>
        <v>-0.48659999999999998</v>
      </c>
      <c r="R151" s="2">
        <f>ROUND((Demographics!R151-AVERAGE(Demographics!R$2:R$152))/_xlfn.STDEV.P(Demographics!R$2:R$152),4)</f>
        <v>-0.33260000000000001</v>
      </c>
      <c r="S151" s="2">
        <f>ROUND((Demographics!S151-AVERAGE(Demographics!S$2:S$152))/_xlfn.STDEV.P(Demographics!S$2:S$152),4)</f>
        <v>-0.73609999999999998</v>
      </c>
      <c r="T151" s="2">
        <f>ROUND((Demographics!T151-AVERAGE(Demographics!T$2:T$152))/_xlfn.STDEV.P(Demographics!T$2:T$152),4)</f>
        <v>0.54420000000000002</v>
      </c>
      <c r="U151" s="2">
        <f>ROUND((Demographics!U151-AVERAGE(Demographics!U$2:U$152))/_xlfn.STDEV.P(Demographics!U$2:U$152),4)</f>
        <v>0.90569999999999995</v>
      </c>
      <c r="V151" s="2">
        <f>ROUND((Demographics!V151-AVERAGE(Demographics!V$2:V$152))/_xlfn.STDEV.P(Demographics!V$2:V$152),4)</f>
        <v>0.83079999999999998</v>
      </c>
      <c r="W151" s="2">
        <f>ROUND((Demographics!W151-AVERAGE(Demographics!W$2:W$152))/_xlfn.STDEV.P(Demographics!W$2:W$152),4)</f>
        <v>-0.73799999999999999</v>
      </c>
      <c r="X151" s="2">
        <f>ROUND((Demographics!X151-AVERAGE(Demographics!X$2:X$152))/_xlfn.STDEV.P(Demographics!X$2:X$152),4)</f>
        <v>-2.3E-3</v>
      </c>
      <c r="Y151" s="2">
        <f>ROUND((Demographics!Y151-AVERAGE(Demographics!Y$2:Y$152))/_xlfn.STDEV.P(Demographics!Y$2:Y$152),4)</f>
        <v>-0.6774</v>
      </c>
      <c r="Z151" s="2">
        <f>ROUND((Demographics!Z151-AVERAGE(Demographics!Z$2:Z$152))/_xlfn.STDEV.P(Demographics!Z$2:Z$152),4)</f>
        <v>-0.61470000000000002</v>
      </c>
      <c r="AA151" s="2">
        <f>ROUND((Demographics!AA151-AVERAGE(Demographics!AA$2:AA$152))/_xlfn.STDEV.P(Demographics!AA$2:AA$152),4)</f>
        <v>-0.2437</v>
      </c>
      <c r="AB151" s="2">
        <f>ROUND((Demographics!AB151-AVERAGE(Demographics!AB$2:AB$152))/_xlfn.STDEV.P(Demographics!AB$2:AB$152),4)</f>
        <v>1.0692999999999999</v>
      </c>
      <c r="AC151" s="2">
        <f>ROUND((Demographics!AC151-AVERAGE(Demographics!AC$2:AC$152))/_xlfn.STDEV.P(Demographics!AC$2:AC$152),4)</f>
        <v>-0.9163</v>
      </c>
      <c r="AD151" s="2">
        <f>ROUND((Demographics!AD151-AVERAGE(Demographics!AD$2:AD$152))/_xlfn.STDEV.P(Demographics!AD$2:AD$152),4)</f>
        <v>-0.41310000000000002</v>
      </c>
      <c r="AE151" s="2">
        <f>ROUND((Demographics!AE151-AVERAGE(Demographics!AE$2:AE$152))/_xlfn.STDEV.P(Demographics!AE$2:AE$152),4)</f>
        <v>-0.54379999999999995</v>
      </c>
      <c r="AF151" s="2">
        <f>ROUND((Demographics!AF151-AVERAGE(Demographics!AF$2:AF$152))/_xlfn.STDEV.P(Demographics!AF$2:AF$152),4)</f>
        <v>1.0488999999999999</v>
      </c>
      <c r="AG151" s="2">
        <f>ROUND((Demographics!AG151-AVERAGE(Demographics!AG$2:AG$152))/_xlfn.STDEV.P(Demographics!AG$2:AG$152),4)</f>
        <v>-1.9918</v>
      </c>
      <c r="AH151" s="2">
        <f>ROUND((Demographics!AH151-AVERAGE(Demographics!AH$2:AH$152))/_xlfn.STDEV.P(Demographics!AH$2:AH$152),4)</f>
        <v>-7.9500000000000001E-2</v>
      </c>
      <c r="AI151" s="2">
        <f>ROUND((Demographics!AI151-AVERAGE(Demographics!AI$2:AI$152))/_xlfn.STDEV.P(Demographics!AI$2:AI$152),4)</f>
        <v>1.8734999999999999</v>
      </c>
      <c r="AJ151" s="2">
        <f>ROUND((Demographics!AJ151-AVERAGE(Demographics!AJ$2:AJ$152))/_xlfn.STDEV.P(Demographics!AJ$2:AJ$152),4)</f>
        <v>-0.18490000000000001</v>
      </c>
      <c r="AK151" s="2">
        <f>ROUND((Demographics!AK151-AVERAGE(Demographics!AK$2:AK$152))/_xlfn.STDEV.P(Demographics!AK$2:AK$152),4)</f>
        <v>0.29980000000000001</v>
      </c>
      <c r="AL151" s="2">
        <f>ROUND((Demographics!AL151-AVERAGE(Demographics!AL$2:AL$152))/_xlfn.STDEV.P(Demographics!AL$2:AL$152),4)</f>
        <v>0.18079999999999999</v>
      </c>
      <c r="AM151" s="2">
        <f>ROUND((Demographics!AM151-AVERAGE(Demographics!AM$2:AM$152))/_xlfn.STDEV.P(Demographics!AM$2:AM$152),4)</f>
        <v>-0.89710000000000001</v>
      </c>
      <c r="AN151" s="2">
        <f>ROUND((Demographics!AN151-AVERAGE(Demographics!AN$2:AN$152))/_xlfn.STDEV.P(Demographics!AN$2:AN$152),4)</f>
        <v>9.2399999999999996E-2</v>
      </c>
      <c r="AO151" s="2">
        <f>ROUND((Demographics!AO151-AVERAGE(Demographics!AO$2:AO$152))/_xlfn.STDEV.P(Demographics!AO$2:AO$152),4)</f>
        <v>-0.59450000000000003</v>
      </c>
      <c r="AP151" s="2">
        <f>ROUND((Demographics!AP151-AVERAGE(Demographics!AP$2:AP$152))/_xlfn.STDEV.P(Demographics!AP$2:AP$152),4)</f>
        <v>0.73929999999999996</v>
      </c>
      <c r="AQ151" s="2">
        <f>ROUND((Demographics!AQ151-AVERAGE(Demographics!AQ$2:AQ$152))/_xlfn.STDEV.P(Demographics!AQ$2:AQ$152),4)</f>
        <v>8.5000000000000006E-3</v>
      </c>
      <c r="AR151" s="2">
        <f>ROUND((Demographics!AR151-AVERAGE(Demographics!AR$2:AR$152))/_xlfn.STDEV.P(Demographics!AR$2:AR$152),4)</f>
        <v>-0.1212</v>
      </c>
    </row>
    <row r="152" spans="1:44" x14ac:dyDescent="0.55000000000000004">
      <c r="A152" s="2" t="s">
        <v>151</v>
      </c>
      <c r="B152" s="2">
        <f>ROUND((Demographics!B152-AVERAGE(Demographics!B$2:B$152))/_xlfn.STDEV.P(Demographics!B$2:B$152),4)</f>
        <v>1.0349999999999999</v>
      </c>
      <c r="C152" s="2">
        <f>ROUND((Demographics!C152-AVERAGE(Demographics!C$2:C$152))/_xlfn.STDEV.P(Demographics!C$2:C$152),4)</f>
        <v>-0.58889999999999998</v>
      </c>
      <c r="D152" s="2">
        <f>ROUND((Demographics!D152-AVERAGE(Demographics!D$2:D$152))/_xlfn.STDEV.P(Demographics!D$2:D$152),4)</f>
        <v>-0.82579999999999998</v>
      </c>
      <c r="E152" s="2">
        <f>ROUND((Demographics!E152-AVERAGE(Demographics!E$2:E$152))/_xlfn.STDEV.P(Demographics!E$2:E$152),4)</f>
        <v>6.8699999999999997E-2</v>
      </c>
      <c r="F152" s="2">
        <f>ROUND((Demographics!F152-AVERAGE(Demographics!F$2:F$152))/_xlfn.STDEV.P(Demographics!F$2:F$152),4)</f>
        <v>1.847</v>
      </c>
      <c r="G152" s="2">
        <f>ROUND((Demographics!G152-AVERAGE(Demographics!G$2:G$152))/_xlfn.STDEV.P(Demographics!G$2:G$152),4)</f>
        <v>0.35730000000000001</v>
      </c>
      <c r="H152" s="2">
        <f>ROUND((Demographics!H152-AVERAGE(Demographics!H$2:H$152))/_xlfn.STDEV.P(Demographics!H$2:H$152),4)</f>
        <v>-0.33629999999999999</v>
      </c>
      <c r="I152" s="2">
        <f>ROUND((Demographics!I152-AVERAGE(Demographics!I$2:I$152))/_xlfn.STDEV.P(Demographics!I$2:I$152),4)</f>
        <v>0.8821</v>
      </c>
      <c r="J152" s="2">
        <f>ROUND((Demographics!J152-AVERAGE(Demographics!J$2:J$152))/_xlfn.STDEV.P(Demographics!J$2:J$152),4)</f>
        <v>-0.68620000000000003</v>
      </c>
      <c r="K152" s="2">
        <f>ROUND((Demographics!K152-AVERAGE(Demographics!K$2:K$152))/_xlfn.STDEV.P(Demographics!K$2:K$152),4)</f>
        <v>0.3241</v>
      </c>
      <c r="L152" s="2">
        <f>ROUND((Demographics!L152-AVERAGE(Demographics!L$2:L$152))/_xlfn.STDEV.P(Demographics!L$2:L$152),4)</f>
        <v>0.55479999999999996</v>
      </c>
      <c r="M152" s="2">
        <f>ROUND((Demographics!M152-AVERAGE(Demographics!M$2:M$152))/_xlfn.STDEV.P(Demographics!M$2:M$152),4)</f>
        <v>0.9909</v>
      </c>
      <c r="N152" s="2">
        <f>ROUND((Demographics!N152-AVERAGE(Demographics!N$2:N$152))/_xlfn.STDEV.P(Demographics!N$2:N$152),4)</f>
        <v>-0.92179999999999995</v>
      </c>
      <c r="O152" s="2">
        <f>ROUND((Demographics!O152-AVERAGE(Demographics!O$2:O$152))/_xlfn.STDEV.P(Demographics!O$2:O$152),4)</f>
        <v>-0.85629999999999995</v>
      </c>
      <c r="P152" s="2">
        <f>ROUND((Demographics!P152-AVERAGE(Demographics!P$2:P$152))/_xlfn.STDEV.P(Demographics!P$2:P$152),4)</f>
        <v>3.0300000000000001E-2</v>
      </c>
      <c r="Q152" s="2">
        <f>ROUND((Demographics!Q152-AVERAGE(Demographics!Q$2:Q$152))/_xlfn.STDEV.P(Demographics!Q$2:Q$152),4)</f>
        <v>0.2452</v>
      </c>
      <c r="R152" s="2">
        <f>ROUND((Demographics!R152-AVERAGE(Demographics!R$2:R$152))/_xlfn.STDEV.P(Demographics!R$2:R$152),4)</f>
        <v>0.3236</v>
      </c>
      <c r="S152" s="2">
        <f>ROUND((Demographics!S152-AVERAGE(Demographics!S$2:S$152))/_xlfn.STDEV.P(Demographics!S$2:S$152),4)</f>
        <v>0.5857</v>
      </c>
      <c r="T152" s="2">
        <f>ROUND((Demographics!T152-AVERAGE(Demographics!T$2:T$152))/_xlfn.STDEV.P(Demographics!T$2:T$152),4)</f>
        <v>-0.75339999999999996</v>
      </c>
      <c r="U152" s="2">
        <f>ROUND((Demographics!U152-AVERAGE(Demographics!U$2:U$152))/_xlfn.STDEV.P(Demographics!U$2:U$152),4)</f>
        <v>-0.59140000000000004</v>
      </c>
      <c r="V152" s="2">
        <f>ROUND((Demographics!V152-AVERAGE(Demographics!V$2:V$152))/_xlfn.STDEV.P(Demographics!V$2:V$152),4)</f>
        <v>-0.83420000000000005</v>
      </c>
      <c r="W152" s="2">
        <f>ROUND((Demographics!W152-AVERAGE(Demographics!W$2:W$152))/_xlfn.STDEV.P(Demographics!W$2:W$152),4)</f>
        <v>1.1195999999999999</v>
      </c>
      <c r="X152" s="2">
        <f>ROUND((Demographics!X152-AVERAGE(Demographics!X$2:X$152))/_xlfn.STDEV.P(Demographics!X$2:X$152),4)</f>
        <v>0.16189999999999999</v>
      </c>
      <c r="Y152" s="2">
        <f>ROUND((Demographics!Y152-AVERAGE(Demographics!Y$2:Y$152))/_xlfn.STDEV.P(Demographics!Y$2:Y$152),4)</f>
        <v>0.94469999999999998</v>
      </c>
      <c r="Z152" s="2">
        <f>ROUND((Demographics!Z152-AVERAGE(Demographics!Z$2:Z$152))/_xlfn.STDEV.P(Demographics!Z$2:Z$152),4)</f>
        <v>0.64910000000000001</v>
      </c>
      <c r="AA152" s="2">
        <f>ROUND((Demographics!AA152-AVERAGE(Demographics!AA$2:AA$152))/_xlfn.STDEV.P(Demographics!AA$2:AA$152),4)</f>
        <v>5.5800000000000002E-2</v>
      </c>
      <c r="AB152" s="2">
        <f>ROUND((Demographics!AB152-AVERAGE(Demographics!AB$2:AB$152))/_xlfn.STDEV.P(Demographics!AB$2:AB$152),4)</f>
        <v>-0.92449999999999999</v>
      </c>
      <c r="AC152" s="2">
        <f>ROUND((Demographics!AC152-AVERAGE(Demographics!AC$2:AC$152))/_xlfn.STDEV.P(Demographics!AC$2:AC$152),4)</f>
        <v>-0.4229</v>
      </c>
      <c r="AD152" s="2">
        <f>ROUND((Demographics!AD152-AVERAGE(Demographics!AD$2:AD$152))/_xlfn.STDEV.P(Demographics!AD$2:AD$152),4)</f>
        <v>-0.35499999999999998</v>
      </c>
      <c r="AE152" s="2">
        <f>ROUND((Demographics!AE152-AVERAGE(Demographics!AE$2:AE$152))/_xlfn.STDEV.P(Demographics!AE$2:AE$152),4)</f>
        <v>0.96709999999999996</v>
      </c>
      <c r="AF152" s="2">
        <f>ROUND((Demographics!AF152-AVERAGE(Demographics!AF$2:AF$152))/_xlfn.STDEV.P(Demographics!AF$2:AF$152),4)</f>
        <v>-0.69920000000000004</v>
      </c>
      <c r="AG152" s="2">
        <f>ROUND((Demographics!AG152-AVERAGE(Demographics!AG$2:AG$152))/_xlfn.STDEV.P(Demographics!AG$2:AG$152),4)</f>
        <v>1.3462000000000001</v>
      </c>
      <c r="AH152" s="2">
        <f>ROUND((Demographics!AH152-AVERAGE(Demographics!AH$2:AH$152))/_xlfn.STDEV.P(Demographics!AH$2:AH$152),4)</f>
        <v>-0.5605</v>
      </c>
      <c r="AI152" s="2">
        <f>ROUND((Demographics!AI152-AVERAGE(Demographics!AI$2:AI$152))/_xlfn.STDEV.P(Demographics!AI$2:AI$152),4)</f>
        <v>-0.49580000000000002</v>
      </c>
      <c r="AJ152" s="2">
        <f>ROUND((Demographics!AJ152-AVERAGE(Demographics!AJ$2:AJ$152))/_xlfn.STDEV.P(Demographics!AJ$2:AJ$152),4)</f>
        <v>-0.20569999999999999</v>
      </c>
      <c r="AK152" s="2">
        <f>ROUND((Demographics!AK152-AVERAGE(Demographics!AK$2:AK$152))/_xlfn.STDEV.P(Demographics!AK$2:AK$152),4)</f>
        <v>-0.44169999999999998</v>
      </c>
      <c r="AL152" s="2">
        <f>ROUND((Demographics!AL152-AVERAGE(Demographics!AL$2:AL$152))/_xlfn.STDEV.P(Demographics!AL$2:AL$152),4)</f>
        <v>-0.19980000000000001</v>
      </c>
      <c r="AM152" s="2">
        <f>ROUND((Demographics!AM152-AVERAGE(Demographics!AM$2:AM$152))/_xlfn.STDEV.P(Demographics!AM$2:AM$152),4)</f>
        <v>1.5811999999999999</v>
      </c>
      <c r="AN152" s="2">
        <f>ROUND((Demographics!AN152-AVERAGE(Demographics!AN$2:AN$152))/_xlfn.STDEV.P(Demographics!AN$2:AN$152),4)</f>
        <v>-0.3377</v>
      </c>
      <c r="AO152" s="2">
        <f>ROUND((Demographics!AO152-AVERAGE(Demographics!AO$2:AO$152))/_xlfn.STDEV.P(Demographics!AO$2:AO$152),4)</f>
        <v>-1.0561</v>
      </c>
      <c r="AP152" s="2">
        <f>ROUND((Demographics!AP152-AVERAGE(Demographics!AP$2:AP$152))/_xlfn.STDEV.P(Demographics!AP$2:AP$152),4)</f>
        <v>-1.1080000000000001</v>
      </c>
      <c r="AQ152" s="2">
        <f>ROUND((Demographics!AQ152-AVERAGE(Demographics!AQ$2:AQ$152))/_xlfn.STDEV.P(Demographics!AQ$2:AQ$152),4)</f>
        <v>-0.2591</v>
      </c>
      <c r="AR152" s="2">
        <f>ROUND((Demographics!AR152-AVERAGE(Demographics!AR$2:AR$152))/_xlfn.STDEV.P(Demographics!AR$2:AR$152),4)</f>
        <v>5.9999999999999995E-4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SeatData</vt:lpstr>
      <vt:lpstr>Demographics</vt:lpstr>
      <vt:lpstr>NormalisedDemographics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2021-10-23T13:54:59Z</dcterms:created>
  <dcterms:modified xsi:type="dcterms:W3CDTF">2022-04-29T02:47:45Z</dcterms:modified>
</cp:coreProperties>
</file>