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onathanWhite\source\repos\SkillsDev2\Skills Development Project - Phase II\"/>
    </mc:Choice>
  </mc:AlternateContent>
  <xr:revisionPtr revIDLastSave="0" documentId="13_ncr:1_{32CE0B4B-8418-40E7-AD0A-0A57EC4BC627}" xr6:coauthVersionLast="47" xr6:coauthVersionMax="47" xr10:uidLastSave="{00000000-0000-0000-0000-000000000000}"/>
  <bookViews>
    <workbookView xWindow="28680" yWindow="-120" windowWidth="38640" windowHeight="15720" activeTab="1" xr2:uid="{B46CBADC-52FD-4FC8-8DE4-4CF8F89977F2}"/>
  </bookViews>
  <sheets>
    <sheet name="URLs" sheetId="1" r:id="rId1"/>
    <sheet name="Descs" sheetId="2" r:id="rId2"/>
    <sheet name="Filled In" sheetId="3" r:id="rId3"/>
    <sheet name="JS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3" l="1"/>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A43" i="3" s="1"/>
  <c r="A43" i="1" s="1"/>
  <c r="A43" i="4" s="1"/>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A11" i="2"/>
  <c r="A12" i="2"/>
  <c r="A13" i="2"/>
  <c r="A14" i="2"/>
  <c r="A3" i="2"/>
  <c r="A4" i="2"/>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A5" i="2"/>
  <c r="A6" i="2"/>
  <c r="A7" i="2"/>
  <c r="A8" i="2"/>
  <c r="A9" i="2"/>
  <c r="A10"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2" i="2"/>
  <c r="B2" i="3"/>
  <c r="A44" i="3" l="1"/>
  <c r="A44" i="1" s="1"/>
  <c r="A44" i="4" s="1"/>
  <c r="A42" i="3"/>
  <c r="A42" i="1" s="1"/>
  <c r="A42" i="4" s="1"/>
  <c r="A41" i="3"/>
  <c r="A41" i="1" s="1"/>
  <c r="A41" i="4" s="1"/>
  <c r="E2" i="3"/>
  <c r="C36" i="3"/>
  <c r="C28" i="3"/>
  <c r="C20" i="3"/>
  <c r="C12" i="3"/>
  <c r="C4" i="3"/>
  <c r="H38" i="3"/>
  <c r="C35" i="3"/>
  <c r="C27" i="3"/>
  <c r="C19" i="3"/>
  <c r="C11" i="3"/>
  <c r="C3" i="3"/>
  <c r="F38" i="3"/>
  <c r="D34" i="3"/>
  <c r="D26" i="3"/>
  <c r="D21" i="3"/>
  <c r="D18" i="3"/>
  <c r="D15" i="3"/>
  <c r="D12" i="3"/>
  <c r="D10" i="3"/>
  <c r="D8" i="3"/>
  <c r="D6" i="3"/>
  <c r="D4" i="3"/>
  <c r="D2" i="3"/>
  <c r="C34" i="3"/>
  <c r="E38" i="3"/>
  <c r="G11" i="3"/>
  <c r="C2" i="3"/>
  <c r="C33" i="3"/>
  <c r="C25" i="3"/>
  <c r="C17" i="3"/>
  <c r="C9" i="3"/>
  <c r="D40" i="3"/>
  <c r="D38" i="3"/>
  <c r="D32" i="3"/>
  <c r="D24" i="3"/>
  <c r="D20" i="3"/>
  <c r="D17" i="3"/>
  <c r="H14" i="3"/>
  <c r="F11" i="3"/>
  <c r="F9" i="3"/>
  <c r="F7" i="3"/>
  <c r="F5" i="3"/>
  <c r="F3" i="3"/>
  <c r="H40" i="3"/>
  <c r="H17" i="3"/>
  <c r="G5" i="3"/>
  <c r="I3" i="3"/>
  <c r="C40" i="3"/>
  <c r="C32" i="3"/>
  <c r="C24" i="3"/>
  <c r="C16" i="3"/>
  <c r="C8" i="3"/>
  <c r="H39" i="3"/>
  <c r="O37" i="3"/>
  <c r="D31" i="3"/>
  <c r="H23" i="3"/>
  <c r="I19" i="3"/>
  <c r="I16" i="3"/>
  <c r="D14" i="3"/>
  <c r="E11" i="3"/>
  <c r="E9" i="3"/>
  <c r="E7" i="3"/>
  <c r="E5" i="3"/>
  <c r="E3" i="3"/>
  <c r="C10" i="3"/>
  <c r="H20" i="3"/>
  <c r="G7" i="3"/>
  <c r="C39" i="3"/>
  <c r="C31" i="3"/>
  <c r="C23" i="3"/>
  <c r="C15" i="3"/>
  <c r="C7" i="3"/>
  <c r="F39" i="3"/>
  <c r="D37" i="3"/>
  <c r="D30" i="3"/>
  <c r="D23" i="3"/>
  <c r="H19" i="3"/>
  <c r="H16" i="3"/>
  <c r="H13" i="3"/>
  <c r="D11" i="3"/>
  <c r="D9" i="3"/>
  <c r="D7" i="3"/>
  <c r="D5" i="3"/>
  <c r="D3" i="3"/>
  <c r="C26" i="3"/>
  <c r="D33" i="3"/>
  <c r="I14" i="3"/>
  <c r="G3" i="3"/>
  <c r="C38" i="3"/>
  <c r="C30" i="3"/>
  <c r="C22" i="3"/>
  <c r="C14" i="3"/>
  <c r="C6" i="3"/>
  <c r="E39" i="3"/>
  <c r="O36" i="3"/>
  <c r="D29" i="3"/>
  <c r="H22" i="3"/>
  <c r="D19" i="3"/>
  <c r="D16" i="3"/>
  <c r="D13" i="3"/>
  <c r="G10" i="3"/>
  <c r="G8" i="3"/>
  <c r="G6" i="3"/>
  <c r="G4" i="3"/>
  <c r="G2" i="3"/>
  <c r="C18" i="3"/>
  <c r="D25" i="3"/>
  <c r="G9" i="3"/>
  <c r="C37" i="3"/>
  <c r="C29" i="3"/>
  <c r="C21" i="3"/>
  <c r="C13" i="3"/>
  <c r="C5" i="3"/>
  <c r="D39" i="3"/>
  <c r="D36" i="3"/>
  <c r="D28" i="3"/>
  <c r="D22" i="3"/>
  <c r="I18" i="3"/>
  <c r="I15" i="3"/>
  <c r="I12" i="3"/>
  <c r="F10" i="3"/>
  <c r="F8" i="3"/>
  <c r="F6" i="3"/>
  <c r="F4" i="3"/>
  <c r="F2" i="3"/>
  <c r="D35" i="3"/>
  <c r="D27" i="3"/>
  <c r="H21" i="3"/>
  <c r="H18" i="3"/>
  <c r="H15" i="3"/>
  <c r="H12" i="3"/>
  <c r="E10" i="3"/>
  <c r="E8" i="3"/>
  <c r="E6" i="3"/>
  <c r="E4" i="3"/>
  <c r="I35" i="3"/>
  <c r="K2" i="3"/>
  <c r="P40" i="3"/>
  <c r="P39" i="3"/>
  <c r="P38" i="3"/>
  <c r="S37" i="3"/>
  <c r="P36" i="3"/>
  <c r="P35" i="3"/>
  <c r="H34" i="3"/>
  <c r="K32" i="3"/>
  <c r="I30" i="3"/>
  <c r="H28" i="3"/>
  <c r="P22" i="3"/>
  <c r="P19" i="3"/>
  <c r="Q17" i="3"/>
  <c r="P9" i="3"/>
  <c r="I6" i="3"/>
  <c r="K35" i="3"/>
  <c r="I39" i="3"/>
  <c r="S31" i="3"/>
  <c r="I4" i="3"/>
  <c r="K37" i="3"/>
  <c r="H36" i="3"/>
  <c r="P33" i="3"/>
  <c r="K31" i="3"/>
  <c r="Q29" i="3"/>
  <c r="I27" i="3"/>
  <c r="Q21" i="3"/>
  <c r="I10" i="3"/>
  <c r="I7" i="3"/>
  <c r="O38" i="3"/>
  <c r="I36" i="3"/>
  <c r="G40" i="3"/>
  <c r="G38" i="3"/>
  <c r="H37" i="3"/>
  <c r="G36" i="3"/>
  <c r="S34" i="3"/>
  <c r="K33" i="3"/>
  <c r="I31" i="3"/>
  <c r="P29" i="3"/>
  <c r="I23" i="3"/>
  <c r="P18" i="3"/>
  <c r="P11" i="3"/>
  <c r="P37" i="3"/>
  <c r="I24" i="3"/>
  <c r="I9" i="3"/>
  <c r="I38" i="3"/>
  <c r="H24" i="3"/>
  <c r="P10" i="3"/>
  <c r="G37" i="3"/>
  <c r="Q34" i="3"/>
  <c r="H33" i="3"/>
  <c r="H29" i="3"/>
  <c r="P26" i="3"/>
  <c r="I11" i="3"/>
  <c r="I5" i="3"/>
  <c r="O40" i="3"/>
  <c r="I40" i="3"/>
  <c r="Q33" i="3"/>
  <c r="S39" i="3"/>
  <c r="S35" i="3"/>
  <c r="P34" i="3"/>
  <c r="S30" i="3"/>
  <c r="Q13" i="3"/>
  <c r="I8" i="3"/>
  <c r="K39" i="3"/>
  <c r="H30" i="3"/>
  <c r="Q14" i="3"/>
  <c r="P27" i="3"/>
  <c r="P14" i="3"/>
  <c r="P13" i="3"/>
  <c r="Q40" i="3"/>
  <c r="Q39" i="3"/>
  <c r="Q38" i="3"/>
  <c r="Q36" i="3"/>
  <c r="Q35" i="3"/>
  <c r="I34" i="3"/>
  <c r="P32" i="3"/>
  <c r="Q30" i="3"/>
  <c r="I28" i="3"/>
  <c r="Q25" i="3"/>
  <c r="Q22" i="3"/>
  <c r="S40" i="3"/>
  <c r="G39" i="3"/>
  <c r="K38" i="3"/>
  <c r="Q37" i="3"/>
  <c r="S36" i="3"/>
  <c r="S33" i="3"/>
  <c r="Q32" i="3"/>
  <c r="P31" i="3"/>
  <c r="K30" i="3"/>
  <c r="I29" i="3"/>
  <c r="Q27" i="3"/>
  <c r="H26" i="3"/>
  <c r="P24" i="3"/>
  <c r="I21" i="3"/>
  <c r="Q19" i="3"/>
  <c r="P16" i="3"/>
  <c r="I13" i="3"/>
  <c r="Q11" i="3"/>
  <c r="Q10" i="3"/>
  <c r="Q9" i="3"/>
  <c r="Q8" i="3"/>
  <c r="Q7" i="3"/>
  <c r="Q6" i="3"/>
  <c r="Q5" i="3"/>
  <c r="Q4" i="3"/>
  <c r="Q3" i="3"/>
  <c r="Q2" i="3"/>
  <c r="P8" i="3"/>
  <c r="P7" i="3"/>
  <c r="P6" i="3"/>
  <c r="P5" i="3"/>
  <c r="P4" i="3"/>
  <c r="P3" i="3"/>
  <c r="P2" i="3"/>
  <c r="I2" i="3"/>
  <c r="I32" i="3"/>
  <c r="H31" i="3"/>
  <c r="Q28" i="3"/>
  <c r="H27" i="3"/>
  <c r="P25" i="3"/>
  <c r="I22" i="3"/>
  <c r="Q20" i="3"/>
  <c r="P17" i="3"/>
  <c r="Q12" i="3"/>
  <c r="H11" i="3"/>
  <c r="H10" i="3"/>
  <c r="H9" i="3"/>
  <c r="H8" i="3"/>
  <c r="H7" i="3"/>
  <c r="H6" i="3"/>
  <c r="H5" i="3"/>
  <c r="H4" i="3"/>
  <c r="H3" i="3"/>
  <c r="H2" i="3"/>
  <c r="K40" i="3"/>
  <c r="O39" i="3"/>
  <c r="S38" i="3"/>
  <c r="I37" i="3"/>
  <c r="K36" i="3"/>
  <c r="O35" i="3"/>
  <c r="K34" i="3"/>
  <c r="I33" i="3"/>
  <c r="H32" i="3"/>
  <c r="S29" i="3"/>
  <c r="P28" i="3"/>
  <c r="I25" i="3"/>
  <c r="Q23" i="3"/>
  <c r="P20" i="3"/>
  <c r="I17" i="3"/>
  <c r="Q15" i="3"/>
  <c r="P12" i="3"/>
  <c r="Q26" i="3"/>
  <c r="H25" i="3"/>
  <c r="P23" i="3"/>
  <c r="I20" i="3"/>
  <c r="Q18" i="3"/>
  <c r="P15" i="3"/>
  <c r="H35" i="3"/>
  <c r="S32" i="3"/>
  <c r="Q31" i="3"/>
  <c r="P30" i="3"/>
  <c r="K29" i="3"/>
  <c r="I26" i="3"/>
  <c r="Q24" i="3"/>
  <c r="P21" i="3"/>
  <c r="Q16" i="3"/>
  <c r="R40" i="3"/>
  <c r="J40" i="3"/>
  <c r="R39" i="3"/>
  <c r="J39" i="3"/>
  <c r="R38" i="3"/>
  <c r="J38" i="3"/>
  <c r="R37" i="3"/>
  <c r="J37" i="3"/>
  <c r="R36" i="3"/>
  <c r="J36" i="3"/>
  <c r="R35" i="3"/>
  <c r="J35" i="3"/>
  <c r="R34" i="3"/>
  <c r="J34" i="3"/>
  <c r="R33" i="3"/>
  <c r="J33" i="3"/>
  <c r="R32" i="3"/>
  <c r="J32" i="3"/>
  <c r="R31" i="3"/>
  <c r="J31" i="3"/>
  <c r="R30" i="3"/>
  <c r="J30" i="3"/>
  <c r="R29" i="3"/>
  <c r="J29" i="3"/>
  <c r="R28" i="3"/>
  <c r="J28" i="3"/>
  <c r="R27" i="3"/>
  <c r="J27" i="3"/>
  <c r="R26" i="3"/>
  <c r="J26" i="3"/>
  <c r="R25" i="3"/>
  <c r="J25" i="3"/>
  <c r="R24" i="3"/>
  <c r="J24" i="3"/>
  <c r="R23" i="3"/>
  <c r="J23" i="3"/>
  <c r="R22" i="3"/>
  <c r="J22" i="3"/>
  <c r="R21" i="3"/>
  <c r="J21" i="3"/>
  <c r="R20" i="3"/>
  <c r="J20" i="3"/>
  <c r="R19" i="3"/>
  <c r="J19" i="3"/>
  <c r="R18" i="3"/>
  <c r="J18" i="3"/>
  <c r="R17" i="3"/>
  <c r="J17" i="3"/>
  <c r="R16" i="3"/>
  <c r="J16" i="3"/>
  <c r="R15" i="3"/>
  <c r="J15" i="3"/>
  <c r="R14" i="3"/>
  <c r="J14" i="3"/>
  <c r="R13" i="3"/>
  <c r="J13" i="3"/>
  <c r="R12" i="3"/>
  <c r="J12" i="3"/>
  <c r="R11" i="3"/>
  <c r="J11" i="3"/>
  <c r="R10" i="3"/>
  <c r="J10" i="3"/>
  <c r="R9" i="3"/>
  <c r="J9" i="3"/>
  <c r="R8" i="3"/>
  <c r="J8" i="3"/>
  <c r="R7" i="3"/>
  <c r="J7" i="3"/>
  <c r="R6" i="3"/>
  <c r="J6" i="3"/>
  <c r="R5" i="3"/>
  <c r="J5" i="3"/>
  <c r="R4" i="3"/>
  <c r="J4" i="3"/>
  <c r="R3" i="3"/>
  <c r="J3" i="3"/>
  <c r="R2" i="3"/>
  <c r="J2" i="3"/>
  <c r="G35" i="3"/>
  <c r="O34" i="3"/>
  <c r="G34" i="3"/>
  <c r="O33" i="3"/>
  <c r="G33" i="3"/>
  <c r="O32" i="3"/>
  <c r="G32" i="3"/>
  <c r="O31" i="3"/>
  <c r="G31" i="3"/>
  <c r="O30" i="3"/>
  <c r="G30" i="3"/>
  <c r="O29" i="3"/>
  <c r="G29" i="3"/>
  <c r="O28" i="3"/>
  <c r="G28" i="3"/>
  <c r="O27" i="3"/>
  <c r="G27" i="3"/>
  <c r="O26" i="3"/>
  <c r="G26" i="3"/>
  <c r="O25" i="3"/>
  <c r="G25" i="3"/>
  <c r="O24" i="3"/>
  <c r="G24" i="3"/>
  <c r="O23" i="3"/>
  <c r="G23" i="3"/>
  <c r="O22" i="3"/>
  <c r="G22" i="3"/>
  <c r="O21" i="3"/>
  <c r="G21" i="3"/>
  <c r="O20" i="3"/>
  <c r="G20" i="3"/>
  <c r="O19" i="3"/>
  <c r="G19" i="3"/>
  <c r="O18" i="3"/>
  <c r="G18" i="3"/>
  <c r="O17" i="3"/>
  <c r="G17" i="3"/>
  <c r="O16" i="3"/>
  <c r="G16" i="3"/>
  <c r="O15" i="3"/>
  <c r="G15" i="3"/>
  <c r="O14" i="3"/>
  <c r="G14" i="3"/>
  <c r="O13" i="3"/>
  <c r="G13" i="3"/>
  <c r="O12" i="3"/>
  <c r="G12" i="3"/>
  <c r="O11" i="3"/>
  <c r="O10" i="3"/>
  <c r="O9" i="3"/>
  <c r="O8" i="3"/>
  <c r="O7" i="3"/>
  <c r="O6" i="3"/>
  <c r="O5" i="3"/>
  <c r="O4" i="3"/>
  <c r="O3" i="3"/>
  <c r="O2" i="3"/>
  <c r="N40" i="3"/>
  <c r="F37" i="3"/>
  <c r="N36" i="3"/>
  <c r="F36" i="3"/>
  <c r="N35" i="3"/>
  <c r="F35" i="3"/>
  <c r="N34" i="3"/>
  <c r="F34" i="3"/>
  <c r="N33" i="3"/>
  <c r="F33" i="3"/>
  <c r="N32" i="3"/>
  <c r="F32" i="3"/>
  <c r="N31" i="3"/>
  <c r="F31" i="3"/>
  <c r="N30" i="3"/>
  <c r="F30" i="3"/>
  <c r="N29" i="3"/>
  <c r="F29" i="3"/>
  <c r="N28" i="3"/>
  <c r="F28" i="3"/>
  <c r="N27" i="3"/>
  <c r="F27" i="3"/>
  <c r="N26" i="3"/>
  <c r="F26" i="3"/>
  <c r="N25" i="3"/>
  <c r="F25" i="3"/>
  <c r="N24" i="3"/>
  <c r="F24" i="3"/>
  <c r="N23" i="3"/>
  <c r="F23" i="3"/>
  <c r="N22" i="3"/>
  <c r="F22" i="3"/>
  <c r="N21" i="3"/>
  <c r="F21" i="3"/>
  <c r="N20" i="3"/>
  <c r="F20" i="3"/>
  <c r="N19" i="3"/>
  <c r="F19" i="3"/>
  <c r="N18" i="3"/>
  <c r="F18" i="3"/>
  <c r="N17" i="3"/>
  <c r="F17" i="3"/>
  <c r="N16" i="3"/>
  <c r="F16" i="3"/>
  <c r="N15" i="3"/>
  <c r="F15" i="3"/>
  <c r="N14" i="3"/>
  <c r="F14" i="3"/>
  <c r="N13" i="3"/>
  <c r="F13" i="3"/>
  <c r="N12" i="3"/>
  <c r="F12" i="3"/>
  <c r="N11" i="3"/>
  <c r="N10" i="3"/>
  <c r="N9" i="3"/>
  <c r="N8" i="3"/>
  <c r="N7" i="3"/>
  <c r="N6" i="3"/>
  <c r="N5" i="3"/>
  <c r="N4" i="3"/>
  <c r="N3" i="3"/>
  <c r="N2" i="3"/>
  <c r="N39" i="3"/>
  <c r="N38" i="3"/>
  <c r="M40" i="3"/>
  <c r="E40" i="3"/>
  <c r="M39" i="3"/>
  <c r="M38" i="3"/>
  <c r="M37" i="3"/>
  <c r="E37" i="3"/>
  <c r="M36" i="3"/>
  <c r="E36" i="3"/>
  <c r="M35" i="3"/>
  <c r="E35" i="3"/>
  <c r="M34" i="3"/>
  <c r="E34" i="3"/>
  <c r="M33" i="3"/>
  <c r="E33" i="3"/>
  <c r="M32" i="3"/>
  <c r="E32" i="3"/>
  <c r="M31" i="3"/>
  <c r="E31" i="3"/>
  <c r="M30" i="3"/>
  <c r="E30" i="3"/>
  <c r="M29" i="3"/>
  <c r="E29" i="3"/>
  <c r="M28" i="3"/>
  <c r="E28" i="3"/>
  <c r="M27" i="3"/>
  <c r="E27" i="3"/>
  <c r="M26" i="3"/>
  <c r="E26" i="3"/>
  <c r="M25" i="3"/>
  <c r="E25" i="3"/>
  <c r="M24" i="3"/>
  <c r="E24" i="3"/>
  <c r="M23" i="3"/>
  <c r="E23" i="3"/>
  <c r="M22" i="3"/>
  <c r="E22" i="3"/>
  <c r="M21" i="3"/>
  <c r="E21" i="3"/>
  <c r="M20" i="3"/>
  <c r="E20" i="3"/>
  <c r="M19" i="3"/>
  <c r="E19" i="3"/>
  <c r="M18" i="3"/>
  <c r="E18" i="3"/>
  <c r="M17" i="3"/>
  <c r="E17" i="3"/>
  <c r="M16" i="3"/>
  <c r="E16" i="3"/>
  <c r="M15" i="3"/>
  <c r="E15" i="3"/>
  <c r="M14" i="3"/>
  <c r="E14" i="3"/>
  <c r="M13" i="3"/>
  <c r="E13" i="3"/>
  <c r="M12" i="3"/>
  <c r="E12" i="3"/>
  <c r="M11" i="3"/>
  <c r="M10" i="3"/>
  <c r="M9" i="3"/>
  <c r="M8" i="3"/>
  <c r="M7" i="3"/>
  <c r="M6" i="3"/>
  <c r="M5" i="3"/>
  <c r="M4" i="3"/>
  <c r="M3" i="3"/>
  <c r="M2" i="3"/>
  <c r="F40" i="3"/>
  <c r="N37"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S28" i="3"/>
  <c r="K28" i="3"/>
  <c r="S27" i="3"/>
  <c r="K27" i="3"/>
  <c r="S26" i="3"/>
  <c r="K26" i="3"/>
  <c r="S25" i="3"/>
  <c r="K25" i="3"/>
  <c r="S24" i="3"/>
  <c r="K24" i="3"/>
  <c r="S23" i="3"/>
  <c r="K23" i="3"/>
  <c r="S22" i="3"/>
  <c r="K22" i="3"/>
  <c r="S21" i="3"/>
  <c r="K21" i="3"/>
  <c r="S20" i="3"/>
  <c r="K20" i="3"/>
  <c r="S19" i="3"/>
  <c r="K19" i="3"/>
  <c r="S18" i="3"/>
  <c r="K18" i="3"/>
  <c r="S17" i="3"/>
  <c r="K17" i="3"/>
  <c r="S16" i="3"/>
  <c r="K16" i="3"/>
  <c r="S15" i="3"/>
  <c r="K15" i="3"/>
  <c r="S14" i="3"/>
  <c r="K14" i="3"/>
  <c r="S13" i="3"/>
  <c r="K13" i="3"/>
  <c r="S12" i="3"/>
  <c r="K12" i="3"/>
  <c r="S11" i="3"/>
  <c r="K11" i="3"/>
  <c r="S10" i="3"/>
  <c r="K10" i="3"/>
  <c r="S9" i="3"/>
  <c r="K9" i="3"/>
  <c r="S8" i="3"/>
  <c r="K8" i="3"/>
  <c r="S7" i="3"/>
  <c r="K7" i="3"/>
  <c r="S6" i="3"/>
  <c r="K6" i="3"/>
  <c r="S5" i="3"/>
  <c r="K5" i="3"/>
  <c r="S4" i="3"/>
  <c r="K4" i="3"/>
  <c r="S3" i="3"/>
  <c r="K3" i="3"/>
  <c r="S2" i="3"/>
  <c r="A19" i="3" l="1"/>
  <c r="A19" i="1" s="1"/>
  <c r="A19" i="4" s="1"/>
  <c r="A18" i="3"/>
  <c r="A18" i="1" s="1"/>
  <c r="A18" i="4" s="1"/>
  <c r="A8" i="3"/>
  <c r="A8" i="1" s="1"/>
  <c r="A8" i="4" s="1"/>
  <c r="A7" i="3"/>
  <c r="A7" i="1" s="1"/>
  <c r="A7" i="4" s="1"/>
  <c r="A30" i="3"/>
  <c r="A30" i="1" s="1"/>
  <c r="A30" i="4" s="1"/>
  <c r="A3" i="3"/>
  <c r="A3" i="1" s="1"/>
  <c r="A3" i="4" s="1"/>
  <c r="A10" i="3"/>
  <c r="A10" i="1" s="1"/>
  <c r="A10" i="4" s="1"/>
  <c r="A12" i="3"/>
  <c r="A12" i="1" s="1"/>
  <c r="A12" i="4" s="1"/>
  <c r="A6" i="3"/>
  <c r="A6" i="1" s="1"/>
  <c r="A6" i="4" s="1"/>
  <c r="A5" i="3"/>
  <c r="A5" i="1" s="1"/>
  <c r="A5" i="4" s="1"/>
  <c r="A11" i="3"/>
  <c r="A11" i="1" s="1"/>
  <c r="A11" i="4" s="1"/>
  <c r="A9" i="3"/>
  <c r="A9" i="1" s="1"/>
  <c r="A9" i="4" s="1"/>
  <c r="A2" i="3"/>
  <c r="A2" i="1" s="1"/>
  <c r="A2" i="4" s="1"/>
  <c r="A4" i="3"/>
  <c r="A4" i="1" s="1"/>
  <c r="A4" i="4" s="1"/>
  <c r="A36" i="3"/>
  <c r="A36" i="1" s="1"/>
  <c r="A36" i="4" s="1"/>
  <c r="A40" i="3"/>
  <c r="A40" i="1" s="1"/>
  <c r="A40" i="4" s="1"/>
  <c r="A38" i="3"/>
  <c r="A38" i="1" s="1"/>
  <c r="A38" i="4" s="1"/>
  <c r="A15" i="3"/>
  <c r="A15" i="1" s="1"/>
  <c r="A15" i="4" s="1"/>
  <c r="A39" i="3"/>
  <c r="A39" i="1" s="1"/>
  <c r="A39" i="4" s="1"/>
  <c r="A14" i="3"/>
  <c r="A14" i="1" s="1"/>
  <c r="A14" i="4" s="1"/>
  <c r="A16" i="3"/>
  <c r="A16" i="1" s="1"/>
  <c r="A16" i="4" s="1"/>
  <c r="A25" i="3"/>
  <c r="A25" i="1" s="1"/>
  <c r="A25" i="4" s="1"/>
  <c r="A33" i="3"/>
  <c r="A33" i="1" s="1"/>
  <c r="A33" i="4" s="1"/>
  <c r="A28" i="3"/>
  <c r="A28" i="1" s="1"/>
  <c r="A28" i="4" s="1"/>
  <c r="A37" i="3"/>
  <c r="A37" i="1" s="1"/>
  <c r="A37" i="4" s="1"/>
  <c r="A31" i="3"/>
  <c r="A31" i="1" s="1"/>
  <c r="A31" i="4" s="1"/>
  <c r="A24" i="3"/>
  <c r="A24" i="1" s="1"/>
  <c r="A24" i="4" s="1"/>
  <c r="A32" i="3"/>
  <c r="A32" i="1" s="1"/>
  <c r="A32" i="4" s="1"/>
  <c r="A26" i="3"/>
  <c r="A26" i="1" s="1"/>
  <c r="A26" i="4" s="1"/>
  <c r="A34" i="3"/>
  <c r="A34" i="1" s="1"/>
  <c r="A34" i="4" s="1"/>
  <c r="A29" i="3"/>
  <c r="A29" i="1" s="1"/>
  <c r="A29" i="4" s="1"/>
  <c r="A27" i="3"/>
  <c r="A27" i="1" s="1"/>
  <c r="A27" i="4" s="1"/>
  <c r="A35" i="3"/>
  <c r="A35" i="1" s="1"/>
  <c r="A35" i="4" s="1"/>
  <c r="A13" i="3"/>
  <c r="A13" i="1" s="1"/>
  <c r="A13" i="4" s="1"/>
  <c r="A21" i="3"/>
  <c r="A21" i="1" s="1"/>
  <c r="A21" i="4" s="1"/>
  <c r="A17" i="3"/>
  <c r="A17" i="1" s="1"/>
  <c r="A17" i="4" s="1"/>
  <c r="A22" i="3"/>
  <c r="A22" i="1" s="1"/>
  <c r="A22" i="4" s="1"/>
  <c r="A23" i="3"/>
  <c r="A23" i="1" s="1"/>
  <c r="A23" i="4" s="1"/>
  <c r="A20" i="3"/>
  <c r="A20" i="1" s="1"/>
  <c r="A20" i="4" s="1"/>
  <c r="A1" i="4" l="1"/>
</calcChain>
</file>

<file path=xl/sharedStrings.xml><?xml version="1.0" encoding="utf-8"?>
<sst xmlns="http://schemas.openxmlformats.org/spreadsheetml/2006/main" count="521" uniqueCount="176">
  <si>
    <t>URL</t>
  </si>
  <si>
    <t>Category</t>
  </si>
  <si>
    <t>Page</t>
  </si>
  <si>
    <t>Sales Accelerator</t>
  </si>
  <si>
    <t>Sales Opportunity</t>
  </si>
  <si>
    <t>Region</t>
  </si>
  <si>
    <t>Vol Group</t>
  </si>
  <si>
    <t>Product Group</t>
  </si>
  <si>
    <t>All</t>
  </si>
  <si>
    <t>https://ip.armeta.com/demo/analytics/sales-opportunity</t>
  </si>
  <si>
    <t>East</t>
  </si>
  <si>
    <t>Central</t>
  </si>
  <si>
    <t>West</t>
  </si>
  <si>
    <t>Other</t>
  </si>
  <si>
    <t>Mens</t>
  </si>
  <si>
    <t>Womens</t>
  </si>
  <si>
    <t>Juniors</t>
  </si>
  <si>
    <t>Childrens</t>
  </si>
  <si>
    <t>Cosmetics</t>
  </si>
  <si>
    <t>Accessories</t>
  </si>
  <si>
    <t>Shoes</t>
  </si>
  <si>
    <t>Home</t>
  </si>
  <si>
    <t>https://ip.armeta.com/demo/analytics/sales-opportunity?query=eyJmYW1pbHkiOjB9</t>
  </si>
  <si>
    <t>https://ip.armeta.com/demo/analytics/sales-opportunity?query=eyJmYW1pbHkiOjF9</t>
  </si>
  <si>
    <t>https://ip.armeta.com/demo/analytics/sales-opportunity?query=eyJmYW1pbHkiOjN9</t>
  </si>
  <si>
    <t>Field</t>
  </si>
  <si>
    <t>Value</t>
  </si>
  <si>
    <t>Desc</t>
  </si>
  <si>
    <t>https://ip.armeta.com/demo/analytics/sales-retail</t>
  </si>
  <si>
    <t>Sales Analysis</t>
  </si>
  <si>
    <t>Timeframe</t>
  </si>
  <si>
    <t>Metric</t>
  </si>
  <si>
    <t>Locations</t>
  </si>
  <si>
    <t>Year to Date</t>
  </si>
  <si>
    <t>Revenue $</t>
  </si>
  <si>
    <t>Revenue Units</t>
  </si>
  <si>
    <t>Month to Date</t>
  </si>
  <si>
    <t>Week to Date</t>
  </si>
  <si>
    <t>Yesterday</t>
  </si>
  <si>
    <t>https://ip.armeta.com/demo/analytics/sales-retail?query=eyJtZXRyaWMiOiJ1bml0cyJ9</t>
  </si>
  <si>
    <t>https://ip.armeta.com/demo/analytics/sales-retail?query=eyJtZXRyaWMiOiJ1bml0cyIsInRpbWVmcmFtZSI6Ik1URCJ9</t>
  </si>
  <si>
    <t>https://ip.armeta.com/demo/analytics/sales-retail?query=eyJtZXRyaWMiOiJkb2xsYXJzIiwidGltZWZyYW1lIjoiTVREIn0%3D</t>
  </si>
  <si>
    <t>https://ip.armeta.com/demo/analytics/sales-retail?query=eyJtZXRyaWMiOiJkb2xsYXJzIiwidGltZWZyYW1lIjoiV1REIn0%3D</t>
  </si>
  <si>
    <t>https://ip.armeta.com/demo/analytics/sales-retail?query=eyJtZXRyaWMiOiJ1bml0cyIsInRpbWVmcmFtZSI6IldURCJ9</t>
  </si>
  <si>
    <t>https://ip.armeta.com/demo/analytics/sales-retail?query=eyJtZXRyaWMiOiJ1bml0cyIsInRpbWVmcmFtZSI6IkRBWSJ9</t>
  </si>
  <si>
    <t>https://ip.armeta.com/demo/analytics/sales-retail?query=eyJtZXRyaWMiOiJkb2xsYXJzIiwidGltZWZyYW1lIjoiREFZIn0%3D</t>
  </si>
  <si>
    <t>https://ip.armeta.com/demo/analytics/analysis-product</t>
  </si>
  <si>
    <t>Product Insight</t>
  </si>
  <si>
    <t>Hierarchy</t>
  </si>
  <si>
    <t>https://ip.armeta.com/demo/analytics/sales-opportunity?query=eyJmYW1pbHkiOjR9</t>
  </si>
  <si>
    <t>https://ip.armeta.com/demo/analytics/sales-opportunity?query=eyJmYW1pbHkiOjV9</t>
  </si>
  <si>
    <t>https://ip.armeta.com/demo/analytics/sales-opportunity?query=eyJmYW1pbHkiOjZ9</t>
  </si>
  <si>
    <t>https://ip.armeta.com/demo/analytics/sales-opportunity?query=eyJmYW1pbHkiOjd9</t>
  </si>
  <si>
    <t>https://ip.armeta.com/demo/analytics/sales-opportunity?query=eyJmYW1pbHkiOjh9</t>
  </si>
  <si>
    <t>https://ip.armeta.com/demo/analytics/sales-opportunity?query=eyJmYW1pbHkiOjl9</t>
  </si>
  <si>
    <t>https://ip.armeta.com/demo/analytics/analysis-product?query=eyJ0aW1lZnJhbWUiOiJNVEQifQ%3D%3D</t>
  </si>
  <si>
    <t>https://ip.armeta.com/demo/analytics/analysis-product?query=eyJ0aW1lZnJhbWUiOiJXVEQifQ%3D%3D</t>
  </si>
  <si>
    <t>https://ip.armeta.com/demo/analytics/analysis-product?query=eyJ0aW1lZnJhbWUiOiJEQVkifQ%3D%3D</t>
  </si>
  <si>
    <t>https://ip.armeta.com/demo/analytics/sales-digital</t>
  </si>
  <si>
    <t>Digital Analysis</t>
  </si>
  <si>
    <t>Industry</t>
  </si>
  <si>
    <t>Volume</t>
  </si>
  <si>
    <t>Type</t>
  </si>
  <si>
    <t>Client</t>
  </si>
  <si>
    <t>Comparison</t>
  </si>
  <si>
    <t>Currency</t>
  </si>
  <si>
    <t>https://ip.armeta.com/demo/analytics/sales-digital?query=eyJpbmR1c3RyeSI6IkNvbnN1bWVyIFByb2R1Y3RzIn0%3D</t>
  </si>
  <si>
    <t>Consumer Products</t>
  </si>
  <si>
    <t>https://ip.armeta.com/demo/analytics/sales-digital?query=eyJpbmR1c3RyeSI6IkZpbmFuY2lhbCBTZXJ2aWNlcyJ9</t>
  </si>
  <si>
    <t>Financial Services</t>
  </si>
  <si>
    <t>https://ip.armeta.com/demo/analytics/sales-digital?query=eyJpbmR1c3RyeSI6IkdvdmVybm1lbnQifQ%3D%3D</t>
  </si>
  <si>
    <t>Government</t>
  </si>
  <si>
    <t>https://ip.armeta.com/demo/analytics/sales-digital?query=eyJpbmR1c3RyeSI6IkhlYWx0aGNhcmUifQ%3D%3D</t>
  </si>
  <si>
    <t>Healthcare</t>
  </si>
  <si>
    <t>https://ip.armeta.com/demo/analytics/sales-digital?query=eyJpbmR1c3RyeSI6Ikluc3VyYW5jZSJ9</t>
  </si>
  <si>
    <t>Insurance</t>
  </si>
  <si>
    <t>https://ip.armeta.com/demo/analytics/sales-digital?query=eyJpbmR1c3RyeSI6Ik1hbnVmYWN0dXJpbmcifQ%3D%3D</t>
  </si>
  <si>
    <t>Manufacturing</t>
  </si>
  <si>
    <t>https://ip.armeta.com/demo/analytics/sales-digital?query=eyJpbmR1c3RyeSI6IlBoYXJtYWNldXRpY2FsIn0%3D</t>
  </si>
  <si>
    <t>Pharmaceutical</t>
  </si>
  <si>
    <t>https://ip.armeta.com/demo/analytics/sales-digital?query=eyJpbmR1c3RyeSI6IlJldGFpbCAmIGVDb21tZXJjZSJ9</t>
  </si>
  <si>
    <t>Retail &amp; eCommerce</t>
  </si>
  <si>
    <t>https://ip.armeta.com/demo/analytics/sales-digital?query=eyJpbmR1c3RyeSI6IlNlcnZpY2VzIn0%3D</t>
  </si>
  <si>
    <t>Services</t>
  </si>
  <si>
    <t>https://ip.armeta.com/demo/analytics/sales-digital?query=eyJpbmR1c3RyeSI6IlRlY2hub2xvZ3kifQ%3D%3D</t>
  </si>
  <si>
    <t>Technology</t>
  </si>
  <si>
    <t>https://ip.armeta.com/demo/analytics/sales-digital?query=eyJpbmR1c3RyeSI6IlRlbGVjb20ifQ%3D%3D</t>
  </si>
  <si>
    <t>Telecom</t>
  </si>
  <si>
    <t>https://ip.armeta.com/demo/analytics/sales-digital?query=eyJpbmR1c3RyeSI6IlRyYXZlbCAmIEhvc3BpdGFsaXR5In0%3D</t>
  </si>
  <si>
    <t>Travel &amp; Hostpitality</t>
  </si>
  <si>
    <t>Utility</t>
  </si>
  <si>
    <t>https://ip.armeta.com/demo/analytics/sales-digital?query=eyJpbmR1c3RyeSI6IlV0aWxpdHkifQ%3D%3D</t>
  </si>
  <si>
    <t>https://ip.armeta.com/demo/analytics/location-review</t>
  </si>
  <si>
    <t>Location Review</t>
  </si>
  <si>
    <t>Dollars</t>
  </si>
  <si>
    <t>Week</t>
  </si>
  <si>
    <t>Family</t>
  </si>
  <si>
    <t>This Week</t>
  </si>
  <si>
    <t>https://ip.armeta.com/demo/analytics/location-review?query=eyJ3ZWVrIjoiTFcifQ%3D%3D</t>
  </si>
  <si>
    <t>Last Week</t>
  </si>
  <si>
    <t>https://ip.armeta.com/demo/analytics/top-styles</t>
  </si>
  <si>
    <t>Top Styles</t>
  </si>
  <si>
    <t>Middletown, WV</t>
  </si>
  <si>
    <t>all product types</t>
  </si>
  <si>
    <t>other product types</t>
  </si>
  <si>
    <t>mens products</t>
  </si>
  <si>
    <t>womens products</t>
  </si>
  <si>
    <t>all groups</t>
  </si>
  <si>
    <t>juniors products</t>
  </si>
  <si>
    <t>childrens products</t>
  </si>
  <si>
    <t>cosmetic products</t>
  </si>
  <si>
    <t>accessory products</t>
  </si>
  <si>
    <t>hard and soft home products</t>
  </si>
  <si>
    <t>mens and womens shoes</t>
  </si>
  <si>
    <t>from yesterday</t>
  </si>
  <si>
    <t>revenue in dollars</t>
  </si>
  <si>
    <t>number of units sold</t>
  </si>
  <si>
    <t>within all industries</t>
  </si>
  <si>
    <t>all volumes</t>
  </si>
  <si>
    <t>all types</t>
  </si>
  <si>
    <t>all clients</t>
  </si>
  <si>
    <t>all families</t>
  </si>
  <si>
    <t>Description</t>
  </si>
  <si>
    <t>Concat</t>
  </si>
  <si>
    <t>digital website metrics, such as conversion rate and average order value by site</t>
  </si>
  <si>
    <t>sales and inventory for specific locations and stores</t>
  </si>
  <si>
    <t>all states, america, national, nationwide</t>
  </si>
  <si>
    <t>eastern states, new england, east coast, atlantic</t>
  </si>
  <si>
    <t>central states, midwest, south central</t>
  </si>
  <si>
    <t>western states, west coast, california, pacific coast</t>
  </si>
  <si>
    <t>all locations</t>
  </si>
  <si>
    <t>middletown, west virginia</t>
  </si>
  <si>
    <t>all positions</t>
  </si>
  <si>
    <t>within the consumer products industry</t>
  </si>
  <si>
    <t>within the financial services industry</t>
  </si>
  <si>
    <t>within the government industry</t>
  </si>
  <si>
    <t>within the healthcare industry</t>
  </si>
  <si>
    <t>within the insurance industry</t>
  </si>
  <si>
    <t>within the manufacturing industry</t>
  </si>
  <si>
    <t>within the pharmaceutical industry</t>
  </si>
  <si>
    <t>within the retail &amp; ecommerce industry</t>
  </si>
  <si>
    <t>within the services industry</t>
  </si>
  <si>
    <t>within the technology industry</t>
  </si>
  <si>
    <t>within the telecom industry</t>
  </si>
  <si>
    <t>within the travel &amp; hostpitality industry</t>
  </si>
  <si>
    <t>within the utility industry</t>
  </si>
  <si>
    <t>compares sale opportunity of unsold</t>
  </si>
  <si>
    <t>Insights about sales data</t>
  </si>
  <si>
    <t>year to date, from the start of the current year to today</t>
  </si>
  <si>
    <t>month to date, from the start of the month to today</t>
  </si>
  <si>
    <t>week to date, from the start of the week to today</t>
  </si>
  <si>
    <t>aggreagted by category for a specified timeframe</t>
  </si>
  <si>
    <t>gain insight on how certain products are selling. Who and how products are sold</t>
  </si>
  <si>
    <t>USD</t>
  </si>
  <si>
    <t>Market</t>
  </si>
  <si>
    <t>US dollars</t>
  </si>
  <si>
    <t>the market</t>
  </si>
  <si>
    <t>this current week</t>
  </si>
  <si>
    <t>the past week, the last week</t>
  </si>
  <si>
    <t>highlighting the top products at a specified location</t>
  </si>
  <si>
    <t>https://ip.armeta.com/demo/analytics/optical-analysis-sales</t>
  </si>
  <si>
    <t>Optical Demo</t>
  </si>
  <si>
    <t>Lens Producr Analysis</t>
  </si>
  <si>
    <t>Omnichannel Drivers</t>
  </si>
  <si>
    <t>Conversion Maximizer</t>
  </si>
  <si>
    <t>Mobile Engagement</t>
  </si>
  <si>
    <t>https://ip.armeta.com/demo/analytics/conversion-maximizer</t>
  </si>
  <si>
    <t>https://ip.armeta.com/demo/analytics/mobile-engagement</t>
  </si>
  <si>
    <t>https://ip.armeta.com/demo/analytics/optical-analysis-product</t>
  </si>
  <si>
    <t>Optical Demo Sales Analysis</t>
  </si>
  <si>
    <t>Insights about optical sales, such as frames and lenses,</t>
  </si>
  <si>
    <t>analyizing product makeup of orders</t>
  </si>
  <si>
    <t>aggregated by eye care metrics</t>
  </si>
  <si>
    <t>Insights about user interaction across channels</t>
  </si>
  <si>
    <t>displaying the types and times of user engagements including registrations, offer view, and redemptions</t>
  </si>
  <si>
    <t>relating the conversion rate of users through mobile event steps to specific offers and times in order to maximize revenue and the conversion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</si>
</sst>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1" xfId="0" applyBorder="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p.armeta.com/demo/analytics/sales-opportunity?query=eyJmYW1pbHkiOjd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C4E0-52C1-453B-93C2-159444852FFC}">
  <dimension ref="A1:S44"/>
  <sheetViews>
    <sheetView workbookViewId="0">
      <pane ySplit="1" topLeftCell="A20" activePane="bottomLeft" state="frozen"/>
      <selection pane="bottomLeft" activeCell="A45" sqref="A45"/>
    </sheetView>
  </sheetViews>
  <sheetFormatPr defaultRowHeight="15" x14ac:dyDescent="0.25"/>
  <cols>
    <col min="1" max="1" width="18.42578125" customWidth="1"/>
    <col min="2" max="2" width="27.42578125" customWidth="1"/>
    <col min="3" max="3" width="24.5703125" customWidth="1"/>
    <col min="4" max="4" width="22.7109375" customWidth="1"/>
    <col min="6" max="6" width="9.85546875" bestFit="1" customWidth="1"/>
    <col min="7" max="7" width="13.85546875" bestFit="1" customWidth="1"/>
    <col min="8" max="8" width="11.7109375" bestFit="1" customWidth="1"/>
    <col min="9" max="9" width="14" bestFit="1" customWidth="1"/>
    <col min="10" max="10" width="9.28515625" bestFit="1" customWidth="1"/>
    <col min="18" max="18" width="10.140625" bestFit="1" customWidth="1"/>
  </cols>
  <sheetData>
    <row r="1" spans="1:19" x14ac:dyDescent="0.25">
      <c r="A1" t="s">
        <v>122</v>
      </c>
      <c r="B1" t="s">
        <v>0</v>
      </c>
      <c r="C1" t="s">
        <v>1</v>
      </c>
      <c r="D1" t="s">
        <v>2</v>
      </c>
      <c r="E1" t="s">
        <v>5</v>
      </c>
      <c r="F1" t="s">
        <v>6</v>
      </c>
      <c r="G1" t="s">
        <v>7</v>
      </c>
      <c r="H1" t="s">
        <v>30</v>
      </c>
      <c r="I1" t="s">
        <v>31</v>
      </c>
      <c r="J1" t="s">
        <v>32</v>
      </c>
      <c r="K1" t="s">
        <v>48</v>
      </c>
      <c r="L1" t="s">
        <v>60</v>
      </c>
      <c r="M1" t="s">
        <v>61</v>
      </c>
      <c r="N1" t="s">
        <v>62</v>
      </c>
      <c r="O1" t="s">
        <v>63</v>
      </c>
      <c r="P1" t="s">
        <v>64</v>
      </c>
      <c r="Q1" t="s">
        <v>65</v>
      </c>
      <c r="R1" t="s">
        <v>95</v>
      </c>
      <c r="S1" t="s">
        <v>96</v>
      </c>
    </row>
    <row r="2" spans="1:19" x14ac:dyDescent="0.25">
      <c r="A2" t="str">
        <f>'Filled In'!A2</f>
        <v>Insights about sales data that compares sale opportunity of unsold all product types across all groups within all states, america, national, nationwide</v>
      </c>
      <c r="B2" t="s">
        <v>9</v>
      </c>
      <c r="C2" t="s">
        <v>3</v>
      </c>
      <c r="D2" t="s">
        <v>4</v>
      </c>
      <c r="E2" t="s">
        <v>8</v>
      </c>
      <c r="F2" t="s">
        <v>8</v>
      </c>
      <c r="G2" t="s">
        <v>8</v>
      </c>
    </row>
    <row r="3" spans="1:19" x14ac:dyDescent="0.25">
      <c r="A3" t="str">
        <f>'Filled In'!A3</f>
        <v>Insights about sales data that compares sale opportunity of unsold other product types across all groups within all states, america, national, nationwide</v>
      </c>
      <c r="B3" t="s">
        <v>22</v>
      </c>
      <c r="C3" t="s">
        <v>3</v>
      </c>
      <c r="D3" t="s">
        <v>4</v>
      </c>
      <c r="E3" t="s">
        <v>8</v>
      </c>
      <c r="F3" t="s">
        <v>8</v>
      </c>
      <c r="G3" t="s">
        <v>13</v>
      </c>
    </row>
    <row r="4" spans="1:19" x14ac:dyDescent="0.25">
      <c r="A4" t="str">
        <f>'Filled In'!A4</f>
        <v>Insights about sales data that compares sale opportunity of unsold mens products across all groups within all states, america, national, nationwide</v>
      </c>
      <c r="B4" t="s">
        <v>23</v>
      </c>
      <c r="C4" t="s">
        <v>3</v>
      </c>
      <c r="D4" t="s">
        <v>4</v>
      </c>
      <c r="E4" t="s">
        <v>8</v>
      </c>
      <c r="F4" t="s">
        <v>8</v>
      </c>
      <c r="G4" t="s">
        <v>14</v>
      </c>
    </row>
    <row r="5" spans="1:19" x14ac:dyDescent="0.25">
      <c r="A5" t="str">
        <f>'Filled In'!A5</f>
        <v>Insights about sales data that compares sale opportunity of unsold womens products across all groups within all states, america, national, nationwide</v>
      </c>
      <c r="B5" t="s">
        <v>24</v>
      </c>
      <c r="C5" t="s">
        <v>3</v>
      </c>
      <c r="D5" t="s">
        <v>4</v>
      </c>
      <c r="E5" t="s">
        <v>8</v>
      </c>
      <c r="F5" t="s">
        <v>8</v>
      </c>
      <c r="G5" t="s">
        <v>15</v>
      </c>
    </row>
    <row r="6" spans="1:19" x14ac:dyDescent="0.25">
      <c r="A6" t="str">
        <f>'Filled In'!A6</f>
        <v>Insights about sales data that compares sale opportunity of unsold juniors products across all groups within all states, america, national, nationwide</v>
      </c>
      <c r="B6" t="s">
        <v>49</v>
      </c>
      <c r="C6" t="s">
        <v>3</v>
      </c>
      <c r="D6" t="s">
        <v>4</v>
      </c>
      <c r="E6" t="s">
        <v>8</v>
      </c>
      <c r="F6" t="s">
        <v>8</v>
      </c>
      <c r="G6" t="s">
        <v>16</v>
      </c>
    </row>
    <row r="7" spans="1:19" x14ac:dyDescent="0.25">
      <c r="A7" t="str">
        <f>'Filled In'!A7</f>
        <v>Insights about sales data that compares sale opportunity of unsold childrens products across all groups within all states, america, national, nationwide</v>
      </c>
      <c r="B7" t="s">
        <v>50</v>
      </c>
      <c r="C7" t="s">
        <v>3</v>
      </c>
      <c r="D7" t="s">
        <v>4</v>
      </c>
      <c r="E7" t="s">
        <v>8</v>
      </c>
      <c r="F7" t="s">
        <v>8</v>
      </c>
      <c r="G7" t="s">
        <v>17</v>
      </c>
    </row>
    <row r="8" spans="1:19" x14ac:dyDescent="0.25">
      <c r="A8" t="str">
        <f>'Filled In'!A8</f>
        <v>Insights about sales data that compares sale opportunity of unsold cosmetic products across all groups within all states, america, national, nationwide</v>
      </c>
      <c r="B8" t="s">
        <v>51</v>
      </c>
      <c r="C8" t="s">
        <v>3</v>
      </c>
      <c r="D8" t="s">
        <v>4</v>
      </c>
      <c r="E8" t="s">
        <v>8</v>
      </c>
      <c r="F8" t="s">
        <v>8</v>
      </c>
      <c r="G8" t="s">
        <v>18</v>
      </c>
    </row>
    <row r="9" spans="1:19" x14ac:dyDescent="0.25">
      <c r="A9" t="str">
        <f>'Filled In'!A9</f>
        <v>Insights about sales data that compares sale opportunity of unsold accessory products across all groups within all states, america, national, nationwide</v>
      </c>
      <c r="B9" s="1" t="s">
        <v>52</v>
      </c>
      <c r="C9" t="s">
        <v>3</v>
      </c>
      <c r="D9" t="s">
        <v>4</v>
      </c>
      <c r="E9" t="s">
        <v>8</v>
      </c>
      <c r="F9" t="s">
        <v>8</v>
      </c>
      <c r="G9" t="s">
        <v>19</v>
      </c>
    </row>
    <row r="10" spans="1:19" x14ac:dyDescent="0.25">
      <c r="A10" t="str">
        <f>'Filled In'!A10</f>
        <v>Insights about sales data that compares sale opportunity of unsold mens and womens shoes across all groups within all states, america, national, nationwide</v>
      </c>
      <c r="B10" t="s">
        <v>53</v>
      </c>
      <c r="C10" t="s">
        <v>3</v>
      </c>
      <c r="D10" t="s">
        <v>4</v>
      </c>
      <c r="E10" t="s">
        <v>8</v>
      </c>
      <c r="F10" t="s">
        <v>8</v>
      </c>
      <c r="G10" t="s">
        <v>20</v>
      </c>
    </row>
    <row r="11" spans="1:19" x14ac:dyDescent="0.25">
      <c r="A11" t="str">
        <f>'Filled In'!A11</f>
        <v>Insights about sales data that compares sale opportunity of unsold hard and soft home products across all groups within all states, america, national, nationwide</v>
      </c>
      <c r="B11" t="s">
        <v>54</v>
      </c>
      <c r="C11" t="s">
        <v>3</v>
      </c>
      <c r="D11" t="s">
        <v>4</v>
      </c>
      <c r="E11" t="s">
        <v>8</v>
      </c>
      <c r="F11" t="s">
        <v>8</v>
      </c>
      <c r="G11" t="s">
        <v>21</v>
      </c>
    </row>
    <row r="12" spans="1:19" x14ac:dyDescent="0.25">
      <c r="A12" t="str">
        <f>'Filled In'!A12</f>
        <v>Insights about sales data, the revenue in dollars aggreagted by category for a specified timeframe: year to date, from the start of the current year to today within all locations</v>
      </c>
      <c r="B12" t="s">
        <v>28</v>
      </c>
      <c r="C12" t="s">
        <v>3</v>
      </c>
      <c r="D12" t="s">
        <v>29</v>
      </c>
      <c r="H12" t="s">
        <v>33</v>
      </c>
      <c r="I12" t="s">
        <v>34</v>
      </c>
      <c r="J12" t="s">
        <v>8</v>
      </c>
    </row>
    <row r="13" spans="1:19" x14ac:dyDescent="0.25">
      <c r="A13" t="str">
        <f>'Filled In'!A13</f>
        <v>Insights about sales data, the number of units sold aggreagted by category for a specified timeframe: year to date, from the start of the current year to today within all locations</v>
      </c>
      <c r="B13" t="s">
        <v>39</v>
      </c>
      <c r="C13" t="s">
        <v>3</v>
      </c>
      <c r="D13" t="s">
        <v>29</v>
      </c>
      <c r="H13" t="s">
        <v>33</v>
      </c>
      <c r="I13" t="s">
        <v>35</v>
      </c>
      <c r="J13" t="s">
        <v>8</v>
      </c>
    </row>
    <row r="14" spans="1:19" x14ac:dyDescent="0.25">
      <c r="A14" t="str">
        <f>'Filled In'!A14</f>
        <v>Insights about sales data, the revenue in dollars aggreagted by category for a specified timeframe: month to date, from the start of the month to today within all locations</v>
      </c>
      <c r="B14" t="s">
        <v>41</v>
      </c>
      <c r="C14" t="s">
        <v>3</v>
      </c>
      <c r="D14" t="s">
        <v>29</v>
      </c>
      <c r="H14" t="s">
        <v>36</v>
      </c>
      <c r="I14" t="s">
        <v>34</v>
      </c>
      <c r="J14" t="s">
        <v>8</v>
      </c>
    </row>
    <row r="15" spans="1:19" x14ac:dyDescent="0.25">
      <c r="A15" t="str">
        <f>'Filled In'!A15</f>
        <v>Insights about sales data, the number of units sold aggreagted by category for a specified timeframe: month to date, from the start of the month to today within all locations</v>
      </c>
      <c r="B15" t="s">
        <v>40</v>
      </c>
      <c r="C15" t="s">
        <v>3</v>
      </c>
      <c r="D15" t="s">
        <v>29</v>
      </c>
      <c r="H15" t="s">
        <v>36</v>
      </c>
      <c r="I15" t="s">
        <v>35</v>
      </c>
      <c r="J15" t="s">
        <v>8</v>
      </c>
    </row>
    <row r="16" spans="1:19" x14ac:dyDescent="0.25">
      <c r="A16" t="str">
        <f>'Filled In'!A16</f>
        <v>Insights about sales data, the revenue in dollars aggreagted by category for a specified timeframe: week to date, from the start of the week to today within all locations</v>
      </c>
      <c r="B16" t="s">
        <v>42</v>
      </c>
      <c r="C16" t="s">
        <v>3</v>
      </c>
      <c r="D16" t="s">
        <v>29</v>
      </c>
      <c r="H16" t="s">
        <v>37</v>
      </c>
      <c r="I16" t="s">
        <v>34</v>
      </c>
      <c r="J16" t="s">
        <v>8</v>
      </c>
    </row>
    <row r="17" spans="1:17" x14ac:dyDescent="0.25">
      <c r="A17" t="str">
        <f>'Filled In'!A17</f>
        <v>Insights about sales data, the number of units sold aggreagted by category for a specified timeframe: week to date, from the start of the week to today within all locations</v>
      </c>
      <c r="B17" t="s">
        <v>43</v>
      </c>
      <c r="C17" t="s">
        <v>3</v>
      </c>
      <c r="D17" t="s">
        <v>29</v>
      </c>
      <c r="H17" t="s">
        <v>37</v>
      </c>
      <c r="I17" t="s">
        <v>35</v>
      </c>
      <c r="J17" t="s">
        <v>8</v>
      </c>
    </row>
    <row r="18" spans="1:17" x14ac:dyDescent="0.25">
      <c r="A18" t="str">
        <f>'Filled In'!A18</f>
        <v>Insights about sales data, the revenue in dollars aggreagted by category for a specified timeframe: from yesterday within all locations</v>
      </c>
      <c r="B18" t="s">
        <v>45</v>
      </c>
      <c r="C18" t="s">
        <v>3</v>
      </c>
      <c r="D18" t="s">
        <v>29</v>
      </c>
      <c r="H18" t="s">
        <v>38</v>
      </c>
      <c r="I18" t="s">
        <v>34</v>
      </c>
      <c r="J18" t="s">
        <v>8</v>
      </c>
    </row>
    <row r="19" spans="1:17" x14ac:dyDescent="0.25">
      <c r="A19" t="str">
        <f>'Filled In'!A19</f>
        <v>Insights about sales data, the number of units sold aggreagted by category for a specified timeframe: from yesterday within all locations</v>
      </c>
      <c r="B19" t="s">
        <v>44</v>
      </c>
      <c r="C19" t="s">
        <v>3</v>
      </c>
      <c r="D19" t="s">
        <v>29</v>
      </c>
      <c r="H19" t="s">
        <v>38</v>
      </c>
      <c r="I19" t="s">
        <v>35</v>
      </c>
      <c r="J19" t="s">
        <v>8</v>
      </c>
    </row>
    <row r="20" spans="1:17" x14ac:dyDescent="0.25">
      <c r="A20" t="str">
        <f>'Filled In'!A20</f>
        <v>Insights about sales data to gain insight on how certain products are selling. Who and how products are sold within the timeframe of year to date, from the start of the current year to today and located in all locations and in all positions</v>
      </c>
      <c r="B20" t="s">
        <v>46</v>
      </c>
      <c r="C20" t="s">
        <v>3</v>
      </c>
      <c r="D20" t="s">
        <v>47</v>
      </c>
      <c r="H20" t="s">
        <v>33</v>
      </c>
      <c r="J20" t="s">
        <v>8</v>
      </c>
      <c r="K20" t="s">
        <v>8</v>
      </c>
    </row>
    <row r="21" spans="1:17" x14ac:dyDescent="0.25">
      <c r="A21" t="str">
        <f>'Filled In'!A21</f>
        <v>Insights about sales data to gain insight on how certain products are selling. Who and how products are sold within the timeframe of month to date, from the start of the month to today and located in all locations and in all positions</v>
      </c>
      <c r="B21" t="s">
        <v>55</v>
      </c>
      <c r="C21" t="s">
        <v>3</v>
      </c>
      <c r="D21" t="s">
        <v>47</v>
      </c>
      <c r="H21" t="s">
        <v>36</v>
      </c>
      <c r="J21" t="s">
        <v>8</v>
      </c>
      <c r="K21" t="s">
        <v>8</v>
      </c>
    </row>
    <row r="22" spans="1:17" x14ac:dyDescent="0.25">
      <c r="A22" t="str">
        <f>'Filled In'!A22</f>
        <v>Insights about sales data to gain insight on how certain products are selling. Who and how products are sold within the timeframe of week to date, from the start of the week to today and located in all locations and in all positions</v>
      </c>
      <c r="B22" t="s">
        <v>56</v>
      </c>
      <c r="C22" t="s">
        <v>3</v>
      </c>
      <c r="D22" t="s">
        <v>47</v>
      </c>
      <c r="H22" t="s">
        <v>37</v>
      </c>
      <c r="J22" t="s">
        <v>8</v>
      </c>
      <c r="K22" t="s">
        <v>8</v>
      </c>
    </row>
    <row r="23" spans="1:17" x14ac:dyDescent="0.25">
      <c r="A23" t="str">
        <f>'Filled In'!A23</f>
        <v>Insights about sales data to gain insight on how certain products are selling. Who and how products are sold within the timeframe of from yesterday and located in all locations and in all positions</v>
      </c>
      <c r="B23" t="s">
        <v>57</v>
      </c>
      <c r="C23" t="s">
        <v>3</v>
      </c>
      <c r="D23" t="s">
        <v>47</v>
      </c>
      <c r="H23" t="s">
        <v>38</v>
      </c>
      <c r="J23" t="s">
        <v>8</v>
      </c>
      <c r="K23" t="s">
        <v>8</v>
      </c>
    </row>
    <row r="24" spans="1:17" x14ac:dyDescent="0.25">
      <c r="A24" t="str">
        <f>'Filled In'!A24</f>
        <v>Insights about sales data from digital website metrics, such as conversion rate and average order value by site, within all industries. Data compared against the market across all volumes and all types and all clients as US dollars</v>
      </c>
      <c r="B24" t="s">
        <v>58</v>
      </c>
      <c r="C24" t="s">
        <v>3</v>
      </c>
      <c r="D24" t="s">
        <v>59</v>
      </c>
      <c r="L24" t="s">
        <v>8</v>
      </c>
      <c r="M24" t="s">
        <v>8</v>
      </c>
      <c r="N24" t="s">
        <v>8</v>
      </c>
      <c r="O24" t="s">
        <v>8</v>
      </c>
      <c r="P24" t="s">
        <v>154</v>
      </c>
      <c r="Q24" t="s">
        <v>153</v>
      </c>
    </row>
    <row r="25" spans="1:17" x14ac:dyDescent="0.25">
      <c r="A25" t="str">
        <f>'Filled In'!A25</f>
        <v>Insights about sales data from digital website metrics, such as conversion rate and average order value by site, within the consumer products industry. Data compared against the market across all volumes and all types and all clients as US dollars</v>
      </c>
      <c r="B25" t="s">
        <v>66</v>
      </c>
      <c r="C25" t="s">
        <v>3</v>
      </c>
      <c r="D25" t="s">
        <v>59</v>
      </c>
      <c r="L25" t="s">
        <v>67</v>
      </c>
      <c r="M25" t="s">
        <v>8</v>
      </c>
      <c r="N25" t="s">
        <v>8</v>
      </c>
      <c r="O25" t="s">
        <v>8</v>
      </c>
      <c r="P25" t="s">
        <v>154</v>
      </c>
      <c r="Q25" t="s">
        <v>153</v>
      </c>
    </row>
    <row r="26" spans="1:17" x14ac:dyDescent="0.25">
      <c r="A26" t="str">
        <f>'Filled In'!A26</f>
        <v>Insights about sales data from digital website metrics, such as conversion rate and average order value by site, within the financial services industry. Data compared against the market across all volumes and all types and all clients as US dollars</v>
      </c>
      <c r="B26" t="s">
        <v>68</v>
      </c>
      <c r="C26" t="s">
        <v>3</v>
      </c>
      <c r="D26" t="s">
        <v>59</v>
      </c>
      <c r="L26" t="s">
        <v>69</v>
      </c>
      <c r="M26" t="s">
        <v>8</v>
      </c>
      <c r="N26" t="s">
        <v>8</v>
      </c>
      <c r="O26" t="s">
        <v>8</v>
      </c>
      <c r="P26" t="s">
        <v>154</v>
      </c>
      <c r="Q26" t="s">
        <v>153</v>
      </c>
    </row>
    <row r="27" spans="1:17" x14ac:dyDescent="0.25">
      <c r="A27" t="str">
        <f>'Filled In'!A27</f>
        <v>Insights about sales data from digital website metrics, such as conversion rate and average order value by site, within the government industry. Data compared against the market across all volumes and all types and all clients as US dollars</v>
      </c>
      <c r="B27" t="s">
        <v>70</v>
      </c>
      <c r="C27" t="s">
        <v>3</v>
      </c>
      <c r="D27" t="s">
        <v>59</v>
      </c>
      <c r="L27" t="s">
        <v>71</v>
      </c>
      <c r="M27" t="s">
        <v>8</v>
      </c>
      <c r="N27" t="s">
        <v>8</v>
      </c>
      <c r="O27" t="s">
        <v>8</v>
      </c>
      <c r="P27" t="s">
        <v>154</v>
      </c>
      <c r="Q27" t="s">
        <v>153</v>
      </c>
    </row>
    <row r="28" spans="1:17" x14ac:dyDescent="0.25">
      <c r="A28" t="str">
        <f>'Filled In'!A28</f>
        <v>Insights about sales data from digital website metrics, such as conversion rate and average order value by site, within the healthcare industry. Data compared against the market across all volumes and all types and all clients as US dollars</v>
      </c>
      <c r="B28" t="s">
        <v>72</v>
      </c>
      <c r="C28" t="s">
        <v>3</v>
      </c>
      <c r="D28" t="s">
        <v>59</v>
      </c>
      <c r="L28" t="s">
        <v>73</v>
      </c>
      <c r="M28" t="s">
        <v>8</v>
      </c>
      <c r="N28" t="s">
        <v>8</v>
      </c>
      <c r="O28" t="s">
        <v>8</v>
      </c>
      <c r="P28" t="s">
        <v>154</v>
      </c>
      <c r="Q28" t="s">
        <v>153</v>
      </c>
    </row>
    <row r="29" spans="1:17" x14ac:dyDescent="0.25">
      <c r="A29" t="str">
        <f>'Filled In'!A29</f>
        <v>Insights about sales data from digital website metrics, such as conversion rate and average order value by site, within the insurance industry. Data compared against the market across all volumes and all types and all clients as US dollars</v>
      </c>
      <c r="B29" t="s">
        <v>74</v>
      </c>
      <c r="C29" t="s">
        <v>3</v>
      </c>
      <c r="D29" t="s">
        <v>59</v>
      </c>
      <c r="L29" t="s">
        <v>75</v>
      </c>
      <c r="M29" t="s">
        <v>8</v>
      </c>
      <c r="N29" t="s">
        <v>8</v>
      </c>
      <c r="O29" t="s">
        <v>8</v>
      </c>
      <c r="P29" t="s">
        <v>154</v>
      </c>
      <c r="Q29" t="s">
        <v>153</v>
      </c>
    </row>
    <row r="30" spans="1:17" x14ac:dyDescent="0.25">
      <c r="A30" t="str">
        <f>'Filled In'!A30</f>
        <v>Insights about sales data from digital website metrics, such as conversion rate and average order value by site, within the manufacturing industry. Data compared against the market across all volumes and all types and all clients as US dollars</v>
      </c>
      <c r="B30" t="s">
        <v>76</v>
      </c>
      <c r="C30" t="s">
        <v>3</v>
      </c>
      <c r="D30" t="s">
        <v>59</v>
      </c>
      <c r="L30" t="s">
        <v>77</v>
      </c>
      <c r="M30" t="s">
        <v>8</v>
      </c>
      <c r="N30" t="s">
        <v>8</v>
      </c>
      <c r="O30" t="s">
        <v>8</v>
      </c>
      <c r="P30" t="s">
        <v>154</v>
      </c>
      <c r="Q30" t="s">
        <v>153</v>
      </c>
    </row>
    <row r="31" spans="1:17" x14ac:dyDescent="0.25">
      <c r="A31" t="str">
        <f>'Filled In'!A31</f>
        <v>Insights about sales data from digital website metrics, such as conversion rate and average order value by site, within the pharmaceutical industry. Data compared against the market across all volumes and all types and all clients as US dollars</v>
      </c>
      <c r="B31" t="s">
        <v>78</v>
      </c>
      <c r="C31" t="s">
        <v>3</v>
      </c>
      <c r="D31" t="s">
        <v>59</v>
      </c>
      <c r="L31" t="s">
        <v>79</v>
      </c>
      <c r="M31" t="s">
        <v>8</v>
      </c>
      <c r="N31" t="s">
        <v>8</v>
      </c>
      <c r="O31" t="s">
        <v>8</v>
      </c>
      <c r="P31" t="s">
        <v>154</v>
      </c>
      <c r="Q31" t="s">
        <v>153</v>
      </c>
    </row>
    <row r="32" spans="1:17" x14ac:dyDescent="0.25">
      <c r="A32" t="str">
        <f>'Filled In'!A32</f>
        <v>Insights about sales data from digital website metrics, such as conversion rate and average order value by site, within the retail &amp; ecommerce industry. Data compared against the market across all volumes and all types and all clients as US dollars</v>
      </c>
      <c r="B32" t="s">
        <v>80</v>
      </c>
      <c r="C32" t="s">
        <v>3</v>
      </c>
      <c r="D32" t="s">
        <v>59</v>
      </c>
      <c r="L32" t="s">
        <v>81</v>
      </c>
      <c r="M32" t="s">
        <v>8</v>
      </c>
      <c r="N32" t="s">
        <v>8</v>
      </c>
      <c r="O32" t="s">
        <v>8</v>
      </c>
      <c r="P32" t="s">
        <v>154</v>
      </c>
      <c r="Q32" t="s">
        <v>153</v>
      </c>
    </row>
    <row r="33" spans="1:19" x14ac:dyDescent="0.25">
      <c r="A33" t="str">
        <f>'Filled In'!A33</f>
        <v>Insights about sales data from digital website metrics, such as conversion rate and average order value by site, within the services industry. Data compared against the market across all volumes and all types and all clients as US dollars</v>
      </c>
      <c r="B33" t="s">
        <v>82</v>
      </c>
      <c r="C33" t="s">
        <v>3</v>
      </c>
      <c r="D33" t="s">
        <v>59</v>
      </c>
      <c r="L33" t="s">
        <v>83</v>
      </c>
      <c r="M33" t="s">
        <v>8</v>
      </c>
      <c r="N33" t="s">
        <v>8</v>
      </c>
      <c r="O33" t="s">
        <v>8</v>
      </c>
      <c r="P33" t="s">
        <v>154</v>
      </c>
      <c r="Q33" t="s">
        <v>153</v>
      </c>
    </row>
    <row r="34" spans="1:19" x14ac:dyDescent="0.25">
      <c r="A34" t="str">
        <f>'Filled In'!A34</f>
        <v>Insights about sales data from digital website metrics, such as conversion rate and average order value by site, within the technology industry. Data compared against the market across all volumes and all types and all clients as US dollars</v>
      </c>
      <c r="B34" t="s">
        <v>84</v>
      </c>
      <c r="C34" t="s">
        <v>3</v>
      </c>
      <c r="D34" t="s">
        <v>59</v>
      </c>
      <c r="L34" t="s">
        <v>85</v>
      </c>
      <c r="M34" t="s">
        <v>8</v>
      </c>
      <c r="N34" t="s">
        <v>8</v>
      </c>
      <c r="O34" t="s">
        <v>8</v>
      </c>
      <c r="P34" t="s">
        <v>154</v>
      </c>
      <c r="Q34" t="s">
        <v>153</v>
      </c>
    </row>
    <row r="35" spans="1:19" x14ac:dyDescent="0.25">
      <c r="A35" t="str">
        <f>'Filled In'!A35</f>
        <v>Insights about sales data from digital website metrics, such as conversion rate and average order value by site, within the telecom industry. Data compared against the market across all volumes and all types and all clients as US dollars</v>
      </c>
      <c r="B35" t="s">
        <v>86</v>
      </c>
      <c r="C35" t="s">
        <v>3</v>
      </c>
      <c r="D35" t="s">
        <v>59</v>
      </c>
      <c r="L35" t="s">
        <v>87</v>
      </c>
      <c r="M35" t="s">
        <v>8</v>
      </c>
      <c r="N35" t="s">
        <v>8</v>
      </c>
      <c r="O35" t="s">
        <v>8</v>
      </c>
      <c r="P35" t="s">
        <v>154</v>
      </c>
      <c r="Q35" t="s">
        <v>153</v>
      </c>
    </row>
    <row r="36" spans="1:19" x14ac:dyDescent="0.25">
      <c r="A36" t="str">
        <f>'Filled In'!A36</f>
        <v>Insights about sales data from digital website metrics, such as conversion rate and average order value by site, within the travel &amp; hostpitality industry. Data compared against the market across all volumes and all types and all clients as US dollars</v>
      </c>
      <c r="B36" t="s">
        <v>88</v>
      </c>
      <c r="C36" t="s">
        <v>3</v>
      </c>
      <c r="D36" t="s">
        <v>59</v>
      </c>
      <c r="L36" t="s">
        <v>89</v>
      </c>
      <c r="M36" t="s">
        <v>8</v>
      </c>
      <c r="N36" t="s">
        <v>8</v>
      </c>
      <c r="O36" t="s">
        <v>8</v>
      </c>
      <c r="P36" t="s">
        <v>154</v>
      </c>
      <c r="Q36" t="s">
        <v>153</v>
      </c>
    </row>
    <row r="37" spans="1:19" x14ac:dyDescent="0.25">
      <c r="A37" t="str">
        <f>'Filled In'!A37</f>
        <v>Insights about sales data from digital website metrics, such as conversion rate and average order value by site, within the utility industry. Data compared against the market across all volumes and all types and all clients as US dollars</v>
      </c>
      <c r="B37" t="s">
        <v>91</v>
      </c>
      <c r="C37" t="s">
        <v>3</v>
      </c>
      <c r="D37" t="s">
        <v>59</v>
      </c>
      <c r="L37" t="s">
        <v>90</v>
      </c>
      <c r="M37" t="s">
        <v>8</v>
      </c>
      <c r="N37" t="s">
        <v>8</v>
      </c>
      <c r="O37" t="s">
        <v>8</v>
      </c>
      <c r="P37" t="s">
        <v>154</v>
      </c>
      <c r="Q37" t="s">
        <v>153</v>
      </c>
    </row>
    <row r="38" spans="1:19" x14ac:dyDescent="0.25">
      <c r="A38" t="str">
        <f>'Filled In'!A38</f>
        <v>Insights about sales data, specifically sales and inventory for specific locations and stores in eastern states, new england, east coast, atlantic. Data aggregated at the timescale of month to date, from the start of the month to this current week from all groups and all families</v>
      </c>
      <c r="B38" t="s">
        <v>92</v>
      </c>
      <c r="C38" t="s">
        <v>3</v>
      </c>
      <c r="D38" t="s">
        <v>93</v>
      </c>
      <c r="E38" t="s">
        <v>10</v>
      </c>
      <c r="F38" t="s">
        <v>8</v>
      </c>
      <c r="H38" t="s">
        <v>36</v>
      </c>
      <c r="I38" t="s">
        <v>94</v>
      </c>
      <c r="R38" t="s">
        <v>97</v>
      </c>
      <c r="S38" t="s">
        <v>8</v>
      </c>
    </row>
    <row r="39" spans="1:19" x14ac:dyDescent="0.25">
      <c r="A39" t="str">
        <f>'Filled In'!A39</f>
        <v>Insights about sales data, specifically sales and inventory for specific locations and stores in eastern states, new england, east coast, atlantic. Data aggregated at the timescale of month to date, from the start of the month to the past week, the last week from all groups and all families</v>
      </c>
      <c r="B39" t="s">
        <v>98</v>
      </c>
      <c r="C39" t="s">
        <v>3</v>
      </c>
      <c r="D39" t="s">
        <v>93</v>
      </c>
      <c r="E39" t="s">
        <v>10</v>
      </c>
      <c r="F39" t="s">
        <v>8</v>
      </c>
      <c r="H39" t="s">
        <v>36</v>
      </c>
      <c r="I39" t="s">
        <v>94</v>
      </c>
      <c r="R39" t="s">
        <v>99</v>
      </c>
      <c r="S39" t="s">
        <v>8</v>
      </c>
    </row>
    <row r="40" spans="1:19" x14ac:dyDescent="0.25">
      <c r="A40" t="str">
        <f>'Filled In'!A40</f>
        <v>Insights about sales data highlighting the top products at middletown, west virginia during the timeframe of month to date, from the start of the month to this current week from all families</v>
      </c>
      <c r="B40" t="s">
        <v>100</v>
      </c>
      <c r="C40" t="s">
        <v>3</v>
      </c>
      <c r="D40" t="s">
        <v>101</v>
      </c>
      <c r="H40" t="s">
        <v>36</v>
      </c>
      <c r="I40" t="s">
        <v>94</v>
      </c>
      <c r="J40" t="s">
        <v>102</v>
      </c>
      <c r="R40" t="s">
        <v>97</v>
      </c>
      <c r="S40" t="s">
        <v>8</v>
      </c>
    </row>
    <row r="41" spans="1:19" x14ac:dyDescent="0.25">
      <c r="A41" t="str">
        <f>'Filled In'!A41</f>
        <v>Insights about optical sales, such as frames and lenses, aggregated by eye care metrics over the timespan of year to date, from the start of the current year to today across all locations and all positions</v>
      </c>
      <c r="B41" t="s">
        <v>160</v>
      </c>
      <c r="C41" t="s">
        <v>161</v>
      </c>
      <c r="D41" t="s">
        <v>169</v>
      </c>
      <c r="H41" t="s">
        <v>33</v>
      </c>
      <c r="J41" t="s">
        <v>8</v>
      </c>
      <c r="K41" t="s">
        <v>8</v>
      </c>
    </row>
    <row r="42" spans="1:19" x14ac:dyDescent="0.25">
      <c r="A42" t="str">
        <f>'Filled In'!A42</f>
        <v>Insights about optical sales, such as frames and lenses, analyizing product makeup of orders over the timespan of year to date, from the start of the current year to today across all locations and all positions</v>
      </c>
      <c r="B42" t="s">
        <v>168</v>
      </c>
      <c r="C42" t="s">
        <v>161</v>
      </c>
      <c r="D42" t="s">
        <v>162</v>
      </c>
      <c r="H42" t="s">
        <v>33</v>
      </c>
      <c r="J42" t="s">
        <v>8</v>
      </c>
      <c r="K42" t="s">
        <v>8</v>
      </c>
    </row>
    <row r="43" spans="1:19" x14ac:dyDescent="0.25">
      <c r="A43" t="str">
        <f>'Filled In'!A43</f>
        <v>Insights about user interaction across channels relating the conversion rate of users through mobile event steps to specific offers and times in order to maximize revenue and the conversion rate</v>
      </c>
      <c r="B43" t="s">
        <v>166</v>
      </c>
      <c r="C43" t="s">
        <v>163</v>
      </c>
      <c r="D43" t="s">
        <v>164</v>
      </c>
    </row>
    <row r="44" spans="1:19" x14ac:dyDescent="0.25">
      <c r="A44" t="str">
        <f>'Filled In'!A44</f>
        <v>Insights about user interaction across channels displaying the types and times of user engagements including registrations, offer view, and redemptions</v>
      </c>
      <c r="B44" t="s">
        <v>167</v>
      </c>
      <c r="C44" t="s">
        <v>163</v>
      </c>
      <c r="D44" t="s">
        <v>165</v>
      </c>
    </row>
  </sheetData>
  <hyperlinks>
    <hyperlink ref="B9" r:id="rId1" xr:uid="{F17085F2-4BB7-48F5-B51E-8F719C892D7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15EBD-3507-4B60-BF02-A944042A0F68}">
  <dimension ref="A1:D60"/>
  <sheetViews>
    <sheetView tabSelected="1" workbookViewId="0">
      <selection activeCell="D13" sqref="D13"/>
    </sheetView>
  </sheetViews>
  <sheetFormatPr defaultRowHeight="15" x14ac:dyDescent="0.25"/>
  <cols>
    <col min="2" max="2" width="20.140625" customWidth="1"/>
    <col min="3" max="3" width="20.7109375" customWidth="1"/>
    <col min="4" max="4" width="70.85546875" customWidth="1"/>
  </cols>
  <sheetData>
    <row r="1" spans="1:4" x14ac:dyDescent="0.25">
      <c r="A1" s="2" t="s">
        <v>123</v>
      </c>
      <c r="B1" s="2" t="s">
        <v>25</v>
      </c>
      <c r="C1" s="2" t="s">
        <v>26</v>
      </c>
      <c r="D1" s="2" t="s">
        <v>27</v>
      </c>
    </row>
    <row r="2" spans="1:4" x14ac:dyDescent="0.25">
      <c r="A2" t="str">
        <f>_xlfn.CONCAT(B2, "_", C2)</f>
        <v>Category_Sales Accelerator</v>
      </c>
      <c r="B2" t="s">
        <v>1</v>
      </c>
      <c r="C2" t="s">
        <v>3</v>
      </c>
      <c r="D2" t="s">
        <v>147</v>
      </c>
    </row>
    <row r="3" spans="1:4" x14ac:dyDescent="0.25">
      <c r="A3" t="str">
        <f t="shared" ref="A3:A4" si="0">_xlfn.CONCAT(B3, "_", C3)</f>
        <v>Category_Optical Demo</v>
      </c>
      <c r="B3" t="s">
        <v>1</v>
      </c>
      <c r="C3" t="s">
        <v>161</v>
      </c>
      <c r="D3" t="s">
        <v>170</v>
      </c>
    </row>
    <row r="4" spans="1:4" x14ac:dyDescent="0.25">
      <c r="A4" t="str">
        <f t="shared" si="0"/>
        <v>Category_Omnichannel Drivers</v>
      </c>
      <c r="B4" t="s">
        <v>1</v>
      </c>
      <c r="C4" t="s">
        <v>163</v>
      </c>
      <c r="D4" t="s">
        <v>173</v>
      </c>
    </row>
    <row r="5" spans="1:4" x14ac:dyDescent="0.25">
      <c r="A5" t="str">
        <f t="shared" ref="A5:A60" si="1">_xlfn.CONCAT(B5, "_", C5)</f>
        <v>Page_Sales Opportunity</v>
      </c>
      <c r="B5" t="s">
        <v>2</v>
      </c>
      <c r="C5" t="s">
        <v>4</v>
      </c>
      <c r="D5" t="s">
        <v>146</v>
      </c>
    </row>
    <row r="6" spans="1:4" x14ac:dyDescent="0.25">
      <c r="A6" t="str">
        <f t="shared" si="1"/>
        <v>Page_Sales Analysis</v>
      </c>
      <c r="B6" t="s">
        <v>2</v>
      </c>
      <c r="C6" t="s">
        <v>29</v>
      </c>
      <c r="D6" t="s">
        <v>151</v>
      </c>
    </row>
    <row r="7" spans="1:4" x14ac:dyDescent="0.25">
      <c r="A7" t="str">
        <f t="shared" si="1"/>
        <v>Page_Product Insight</v>
      </c>
      <c r="B7" t="s">
        <v>2</v>
      </c>
      <c r="C7" t="s">
        <v>47</v>
      </c>
      <c r="D7" t="s">
        <v>152</v>
      </c>
    </row>
    <row r="8" spans="1:4" x14ac:dyDescent="0.25">
      <c r="A8" t="str">
        <f t="shared" si="1"/>
        <v>Page_Digital Analysis</v>
      </c>
      <c r="B8" t="s">
        <v>2</v>
      </c>
      <c r="C8" t="s">
        <v>59</v>
      </c>
      <c r="D8" t="s">
        <v>124</v>
      </c>
    </row>
    <row r="9" spans="1:4" x14ac:dyDescent="0.25">
      <c r="A9" t="str">
        <f t="shared" si="1"/>
        <v>Page_Location Review</v>
      </c>
      <c r="B9" t="s">
        <v>2</v>
      </c>
      <c r="C9" t="s">
        <v>93</v>
      </c>
      <c r="D9" t="s">
        <v>125</v>
      </c>
    </row>
    <row r="10" spans="1:4" x14ac:dyDescent="0.25">
      <c r="A10" t="str">
        <f t="shared" si="1"/>
        <v>Page_Top Styles</v>
      </c>
      <c r="B10" t="s">
        <v>2</v>
      </c>
      <c r="C10" t="s">
        <v>101</v>
      </c>
      <c r="D10" t="s">
        <v>159</v>
      </c>
    </row>
    <row r="11" spans="1:4" x14ac:dyDescent="0.25">
      <c r="A11" t="str">
        <f t="shared" si="1"/>
        <v>Page_Optical Demo Sales Analysis</v>
      </c>
      <c r="B11" t="s">
        <v>2</v>
      </c>
      <c r="C11" t="s">
        <v>169</v>
      </c>
      <c r="D11" t="s">
        <v>172</v>
      </c>
    </row>
    <row r="12" spans="1:4" x14ac:dyDescent="0.25">
      <c r="A12" t="str">
        <f t="shared" si="1"/>
        <v>Page_Lens Producr Analysis</v>
      </c>
      <c r="B12" t="s">
        <v>2</v>
      </c>
      <c r="C12" t="s">
        <v>162</v>
      </c>
      <c r="D12" t="s">
        <v>171</v>
      </c>
    </row>
    <row r="13" spans="1:4" x14ac:dyDescent="0.25">
      <c r="A13" t="str">
        <f t="shared" si="1"/>
        <v>Page_Conversion Maximizer</v>
      </c>
      <c r="B13" t="s">
        <v>2</v>
      </c>
      <c r="C13" t="s">
        <v>164</v>
      </c>
      <c r="D13" t="s">
        <v>175</v>
      </c>
    </row>
    <row r="14" spans="1:4" x14ac:dyDescent="0.25">
      <c r="A14" t="str">
        <f t="shared" si="1"/>
        <v>Page_Mobile Engagement</v>
      </c>
      <c r="B14" t="s">
        <v>2</v>
      </c>
      <c r="C14" t="s">
        <v>165</v>
      </c>
      <c r="D14" t="s">
        <v>174</v>
      </c>
    </row>
    <row r="15" spans="1:4" x14ac:dyDescent="0.25">
      <c r="A15" t="str">
        <f t="shared" si="1"/>
        <v>Region_All</v>
      </c>
      <c r="B15" t="s">
        <v>5</v>
      </c>
      <c r="C15" t="s">
        <v>8</v>
      </c>
      <c r="D15" t="s">
        <v>126</v>
      </c>
    </row>
    <row r="16" spans="1:4" x14ac:dyDescent="0.25">
      <c r="A16" t="str">
        <f t="shared" si="1"/>
        <v>Region_East</v>
      </c>
      <c r="B16" t="s">
        <v>5</v>
      </c>
      <c r="C16" t="s">
        <v>10</v>
      </c>
      <c r="D16" t="s">
        <v>127</v>
      </c>
    </row>
    <row r="17" spans="1:4" x14ac:dyDescent="0.25">
      <c r="A17" t="str">
        <f t="shared" si="1"/>
        <v>Region_Central</v>
      </c>
      <c r="B17" t="s">
        <v>5</v>
      </c>
      <c r="C17" t="s">
        <v>11</v>
      </c>
      <c r="D17" t="s">
        <v>128</v>
      </c>
    </row>
    <row r="18" spans="1:4" x14ac:dyDescent="0.25">
      <c r="A18" t="str">
        <f t="shared" si="1"/>
        <v>Region_West</v>
      </c>
      <c r="B18" t="s">
        <v>5</v>
      </c>
      <c r="C18" t="s">
        <v>12</v>
      </c>
      <c r="D18" t="s">
        <v>129</v>
      </c>
    </row>
    <row r="19" spans="1:4" x14ac:dyDescent="0.25">
      <c r="A19" t="str">
        <f t="shared" si="1"/>
        <v>Vol Group_All</v>
      </c>
      <c r="B19" t="s">
        <v>6</v>
      </c>
      <c r="C19" t="s">
        <v>8</v>
      </c>
      <c r="D19" t="s">
        <v>107</v>
      </c>
    </row>
    <row r="20" spans="1:4" x14ac:dyDescent="0.25">
      <c r="A20" t="str">
        <f t="shared" si="1"/>
        <v>Product Group_All</v>
      </c>
      <c r="B20" t="s">
        <v>7</v>
      </c>
      <c r="C20" t="s">
        <v>8</v>
      </c>
      <c r="D20" t="s">
        <v>103</v>
      </c>
    </row>
    <row r="21" spans="1:4" x14ac:dyDescent="0.25">
      <c r="A21" t="str">
        <f t="shared" si="1"/>
        <v>Product Group_Other</v>
      </c>
      <c r="B21" t="s">
        <v>7</v>
      </c>
      <c r="C21" t="s">
        <v>13</v>
      </c>
      <c r="D21" t="s">
        <v>104</v>
      </c>
    </row>
    <row r="22" spans="1:4" x14ac:dyDescent="0.25">
      <c r="A22" t="str">
        <f t="shared" si="1"/>
        <v>Product Group_Mens</v>
      </c>
      <c r="B22" t="s">
        <v>7</v>
      </c>
      <c r="C22" t="s">
        <v>14</v>
      </c>
      <c r="D22" t="s">
        <v>105</v>
      </c>
    </row>
    <row r="23" spans="1:4" x14ac:dyDescent="0.25">
      <c r="A23" t="str">
        <f t="shared" si="1"/>
        <v>Product Group_Womens</v>
      </c>
      <c r="B23" t="s">
        <v>7</v>
      </c>
      <c r="C23" t="s">
        <v>15</v>
      </c>
      <c r="D23" t="s">
        <v>106</v>
      </c>
    </row>
    <row r="24" spans="1:4" x14ac:dyDescent="0.25">
      <c r="A24" t="str">
        <f t="shared" si="1"/>
        <v>Product Group_Juniors</v>
      </c>
      <c r="B24" t="s">
        <v>7</v>
      </c>
      <c r="C24" t="s">
        <v>16</v>
      </c>
      <c r="D24" t="s">
        <v>108</v>
      </c>
    </row>
    <row r="25" spans="1:4" x14ac:dyDescent="0.25">
      <c r="A25" t="str">
        <f t="shared" si="1"/>
        <v>Product Group_Childrens</v>
      </c>
      <c r="B25" t="s">
        <v>7</v>
      </c>
      <c r="C25" t="s">
        <v>17</v>
      </c>
      <c r="D25" t="s">
        <v>109</v>
      </c>
    </row>
    <row r="26" spans="1:4" x14ac:dyDescent="0.25">
      <c r="A26" t="str">
        <f t="shared" si="1"/>
        <v>Product Group_Cosmetics</v>
      </c>
      <c r="B26" t="s">
        <v>7</v>
      </c>
      <c r="C26" t="s">
        <v>18</v>
      </c>
      <c r="D26" t="s">
        <v>110</v>
      </c>
    </row>
    <row r="27" spans="1:4" x14ac:dyDescent="0.25">
      <c r="A27" t="str">
        <f t="shared" si="1"/>
        <v>Product Group_Accessories</v>
      </c>
      <c r="B27" t="s">
        <v>7</v>
      </c>
      <c r="C27" t="s">
        <v>19</v>
      </c>
      <c r="D27" t="s">
        <v>111</v>
      </c>
    </row>
    <row r="28" spans="1:4" x14ac:dyDescent="0.25">
      <c r="A28" t="str">
        <f t="shared" si="1"/>
        <v>Product Group_Shoes</v>
      </c>
      <c r="B28" t="s">
        <v>7</v>
      </c>
      <c r="C28" t="s">
        <v>20</v>
      </c>
      <c r="D28" t="s">
        <v>113</v>
      </c>
    </row>
    <row r="29" spans="1:4" x14ac:dyDescent="0.25">
      <c r="A29" t="str">
        <f t="shared" si="1"/>
        <v>Product Group_Home</v>
      </c>
      <c r="B29" t="s">
        <v>7</v>
      </c>
      <c r="C29" t="s">
        <v>21</v>
      </c>
      <c r="D29" t="s">
        <v>112</v>
      </c>
    </row>
    <row r="30" spans="1:4" x14ac:dyDescent="0.25">
      <c r="A30" t="str">
        <f t="shared" si="1"/>
        <v>Timeframe_Year to Date</v>
      </c>
      <c r="B30" t="s">
        <v>30</v>
      </c>
      <c r="C30" t="s">
        <v>33</v>
      </c>
      <c r="D30" t="s">
        <v>148</v>
      </c>
    </row>
    <row r="31" spans="1:4" x14ac:dyDescent="0.25">
      <c r="A31" t="str">
        <f t="shared" si="1"/>
        <v>Timeframe_Month to Date</v>
      </c>
      <c r="B31" t="s">
        <v>30</v>
      </c>
      <c r="C31" t="s">
        <v>36</v>
      </c>
      <c r="D31" t="s">
        <v>149</v>
      </c>
    </row>
    <row r="32" spans="1:4" x14ac:dyDescent="0.25">
      <c r="A32" t="str">
        <f t="shared" si="1"/>
        <v>Timeframe_Week to Date</v>
      </c>
      <c r="B32" t="s">
        <v>30</v>
      </c>
      <c r="C32" t="s">
        <v>37</v>
      </c>
      <c r="D32" t="s">
        <v>150</v>
      </c>
    </row>
    <row r="33" spans="1:4" x14ac:dyDescent="0.25">
      <c r="A33" t="str">
        <f t="shared" si="1"/>
        <v>Timeframe_Yesterday</v>
      </c>
      <c r="B33" t="s">
        <v>30</v>
      </c>
      <c r="C33" t="s">
        <v>38</v>
      </c>
      <c r="D33" t="s">
        <v>114</v>
      </c>
    </row>
    <row r="34" spans="1:4" x14ac:dyDescent="0.25">
      <c r="A34" t="str">
        <f t="shared" si="1"/>
        <v>Metric_Revenue $</v>
      </c>
      <c r="B34" t="s">
        <v>31</v>
      </c>
      <c r="C34" t="s">
        <v>34</v>
      </c>
      <c r="D34" t="s">
        <v>115</v>
      </c>
    </row>
    <row r="35" spans="1:4" x14ac:dyDescent="0.25">
      <c r="A35" t="str">
        <f t="shared" si="1"/>
        <v>Metric_Revenue Units</v>
      </c>
      <c r="B35" t="s">
        <v>31</v>
      </c>
      <c r="C35" t="s">
        <v>35</v>
      </c>
      <c r="D35" t="s">
        <v>116</v>
      </c>
    </row>
    <row r="36" spans="1:4" x14ac:dyDescent="0.25">
      <c r="A36" t="str">
        <f t="shared" si="1"/>
        <v>Locations_All</v>
      </c>
      <c r="B36" t="s">
        <v>32</v>
      </c>
      <c r="C36" t="s">
        <v>8</v>
      </c>
      <c r="D36" t="s">
        <v>130</v>
      </c>
    </row>
    <row r="37" spans="1:4" x14ac:dyDescent="0.25">
      <c r="A37" t="str">
        <f t="shared" si="1"/>
        <v>Locations_Middletown, WV</v>
      </c>
      <c r="B37" t="s">
        <v>32</v>
      </c>
      <c r="C37" t="s">
        <v>102</v>
      </c>
      <c r="D37" t="s">
        <v>131</v>
      </c>
    </row>
    <row r="38" spans="1:4" x14ac:dyDescent="0.25">
      <c r="A38" t="str">
        <f t="shared" si="1"/>
        <v>Hierarchy_All</v>
      </c>
      <c r="B38" t="s">
        <v>48</v>
      </c>
      <c r="C38" t="s">
        <v>8</v>
      </c>
      <c r="D38" t="s">
        <v>132</v>
      </c>
    </row>
    <row r="39" spans="1:4" x14ac:dyDescent="0.25">
      <c r="A39" t="str">
        <f t="shared" si="1"/>
        <v>Industry_All</v>
      </c>
      <c r="B39" t="s">
        <v>60</v>
      </c>
      <c r="C39" t="s">
        <v>8</v>
      </c>
      <c r="D39" t="s">
        <v>117</v>
      </c>
    </row>
    <row r="40" spans="1:4" x14ac:dyDescent="0.25">
      <c r="A40" t="str">
        <f t="shared" si="1"/>
        <v>Industry_Consumer Products</v>
      </c>
      <c r="B40" t="s">
        <v>60</v>
      </c>
      <c r="C40" t="s">
        <v>67</v>
      </c>
      <c r="D40" t="s">
        <v>133</v>
      </c>
    </row>
    <row r="41" spans="1:4" x14ac:dyDescent="0.25">
      <c r="A41" t="str">
        <f t="shared" si="1"/>
        <v>Industry_Financial Services</v>
      </c>
      <c r="B41" t="s">
        <v>60</v>
      </c>
      <c r="C41" t="s">
        <v>69</v>
      </c>
      <c r="D41" t="s">
        <v>134</v>
      </c>
    </row>
    <row r="42" spans="1:4" x14ac:dyDescent="0.25">
      <c r="A42" t="str">
        <f t="shared" si="1"/>
        <v>Industry_Government</v>
      </c>
      <c r="B42" t="s">
        <v>60</v>
      </c>
      <c r="C42" t="s">
        <v>71</v>
      </c>
      <c r="D42" t="s">
        <v>135</v>
      </c>
    </row>
    <row r="43" spans="1:4" x14ac:dyDescent="0.25">
      <c r="A43" t="str">
        <f t="shared" si="1"/>
        <v>Industry_Healthcare</v>
      </c>
      <c r="B43" t="s">
        <v>60</v>
      </c>
      <c r="C43" t="s">
        <v>73</v>
      </c>
      <c r="D43" t="s">
        <v>136</v>
      </c>
    </row>
    <row r="44" spans="1:4" x14ac:dyDescent="0.25">
      <c r="A44" t="str">
        <f t="shared" si="1"/>
        <v>Industry_Insurance</v>
      </c>
      <c r="B44" t="s">
        <v>60</v>
      </c>
      <c r="C44" t="s">
        <v>75</v>
      </c>
      <c r="D44" t="s">
        <v>137</v>
      </c>
    </row>
    <row r="45" spans="1:4" x14ac:dyDescent="0.25">
      <c r="A45" t="str">
        <f t="shared" si="1"/>
        <v>Industry_Manufacturing</v>
      </c>
      <c r="B45" t="s">
        <v>60</v>
      </c>
      <c r="C45" t="s">
        <v>77</v>
      </c>
      <c r="D45" t="s">
        <v>138</v>
      </c>
    </row>
    <row r="46" spans="1:4" x14ac:dyDescent="0.25">
      <c r="A46" t="str">
        <f t="shared" si="1"/>
        <v>Industry_Pharmaceutical</v>
      </c>
      <c r="B46" t="s">
        <v>60</v>
      </c>
      <c r="C46" t="s">
        <v>79</v>
      </c>
      <c r="D46" t="s">
        <v>139</v>
      </c>
    </row>
    <row r="47" spans="1:4" x14ac:dyDescent="0.25">
      <c r="A47" t="str">
        <f t="shared" si="1"/>
        <v>Industry_Retail &amp; eCommerce</v>
      </c>
      <c r="B47" t="s">
        <v>60</v>
      </c>
      <c r="C47" t="s">
        <v>81</v>
      </c>
      <c r="D47" t="s">
        <v>140</v>
      </c>
    </row>
    <row r="48" spans="1:4" x14ac:dyDescent="0.25">
      <c r="A48" t="str">
        <f t="shared" si="1"/>
        <v>Industry_Services</v>
      </c>
      <c r="B48" t="s">
        <v>60</v>
      </c>
      <c r="C48" t="s">
        <v>83</v>
      </c>
      <c r="D48" t="s">
        <v>141</v>
      </c>
    </row>
    <row r="49" spans="1:4" x14ac:dyDescent="0.25">
      <c r="A49" t="str">
        <f t="shared" si="1"/>
        <v>Industry_Technology</v>
      </c>
      <c r="B49" t="s">
        <v>60</v>
      </c>
      <c r="C49" t="s">
        <v>85</v>
      </c>
      <c r="D49" t="s">
        <v>142</v>
      </c>
    </row>
    <row r="50" spans="1:4" x14ac:dyDescent="0.25">
      <c r="A50" t="str">
        <f t="shared" si="1"/>
        <v>Industry_Telecom</v>
      </c>
      <c r="B50" t="s">
        <v>60</v>
      </c>
      <c r="C50" t="s">
        <v>87</v>
      </c>
      <c r="D50" t="s">
        <v>143</v>
      </c>
    </row>
    <row r="51" spans="1:4" x14ac:dyDescent="0.25">
      <c r="A51" t="str">
        <f t="shared" si="1"/>
        <v>Industry_Travel &amp; Hostpitality</v>
      </c>
      <c r="B51" t="s">
        <v>60</v>
      </c>
      <c r="C51" t="s">
        <v>89</v>
      </c>
      <c r="D51" t="s">
        <v>144</v>
      </c>
    </row>
    <row r="52" spans="1:4" x14ac:dyDescent="0.25">
      <c r="A52" t="str">
        <f t="shared" si="1"/>
        <v>Industry_Utility</v>
      </c>
      <c r="B52" t="s">
        <v>60</v>
      </c>
      <c r="C52" t="s">
        <v>90</v>
      </c>
      <c r="D52" t="s">
        <v>145</v>
      </c>
    </row>
    <row r="53" spans="1:4" x14ac:dyDescent="0.25">
      <c r="A53" t="str">
        <f t="shared" si="1"/>
        <v>Volume_All</v>
      </c>
      <c r="B53" t="s">
        <v>61</v>
      </c>
      <c r="C53" t="s">
        <v>8</v>
      </c>
      <c r="D53" t="s">
        <v>118</v>
      </c>
    </row>
    <row r="54" spans="1:4" x14ac:dyDescent="0.25">
      <c r="A54" t="str">
        <f t="shared" si="1"/>
        <v>Type_All</v>
      </c>
      <c r="B54" t="s">
        <v>62</v>
      </c>
      <c r="C54" t="s">
        <v>8</v>
      </c>
      <c r="D54" t="s">
        <v>119</v>
      </c>
    </row>
    <row r="55" spans="1:4" x14ac:dyDescent="0.25">
      <c r="A55" t="str">
        <f t="shared" si="1"/>
        <v>Client_All</v>
      </c>
      <c r="B55" t="s">
        <v>63</v>
      </c>
      <c r="C55" t="s">
        <v>8</v>
      </c>
      <c r="D55" t="s">
        <v>120</v>
      </c>
    </row>
    <row r="56" spans="1:4" x14ac:dyDescent="0.25">
      <c r="A56" t="str">
        <f t="shared" si="1"/>
        <v>Comparison_Market</v>
      </c>
      <c r="B56" t="s">
        <v>64</v>
      </c>
      <c r="C56" t="s">
        <v>154</v>
      </c>
      <c r="D56" t="s">
        <v>156</v>
      </c>
    </row>
    <row r="57" spans="1:4" x14ac:dyDescent="0.25">
      <c r="A57" t="str">
        <f t="shared" si="1"/>
        <v>Currency_USD</v>
      </c>
      <c r="B57" t="s">
        <v>65</v>
      </c>
      <c r="C57" t="s">
        <v>153</v>
      </c>
      <c r="D57" t="s">
        <v>155</v>
      </c>
    </row>
    <row r="58" spans="1:4" x14ac:dyDescent="0.25">
      <c r="A58" t="str">
        <f t="shared" si="1"/>
        <v>Week_This Week</v>
      </c>
      <c r="B58" t="s">
        <v>95</v>
      </c>
      <c r="C58" t="s">
        <v>97</v>
      </c>
      <c r="D58" t="s">
        <v>157</v>
      </c>
    </row>
    <row r="59" spans="1:4" x14ac:dyDescent="0.25">
      <c r="A59" t="str">
        <f t="shared" si="1"/>
        <v>Week_Last Week</v>
      </c>
      <c r="B59" t="s">
        <v>95</v>
      </c>
      <c r="C59" t="s">
        <v>99</v>
      </c>
      <c r="D59" t="s">
        <v>158</v>
      </c>
    </row>
    <row r="60" spans="1:4" x14ac:dyDescent="0.25">
      <c r="A60" t="str">
        <f t="shared" si="1"/>
        <v>Family_All</v>
      </c>
      <c r="B60" t="s">
        <v>96</v>
      </c>
      <c r="C60" t="s">
        <v>8</v>
      </c>
      <c r="D60"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18E05-2A33-41E2-9347-46131CF1F3BD}">
  <dimension ref="A1:S44"/>
  <sheetViews>
    <sheetView workbookViewId="0">
      <pane ySplit="1" topLeftCell="A36" activePane="bottomLeft" state="frozen"/>
      <selection pane="bottomLeft" activeCell="A41" sqref="A41:A44"/>
    </sheetView>
  </sheetViews>
  <sheetFormatPr defaultRowHeight="15" x14ac:dyDescent="0.25"/>
  <cols>
    <col min="1" max="1" width="77.5703125" customWidth="1"/>
    <col min="2" max="2" width="19.7109375" customWidth="1"/>
    <col min="11" max="11" width="8.5703125" customWidth="1"/>
  </cols>
  <sheetData>
    <row r="1" spans="1:19" x14ac:dyDescent="0.25">
      <c r="A1" t="s">
        <v>122</v>
      </c>
      <c r="B1" t="s">
        <v>0</v>
      </c>
      <c r="C1" t="s">
        <v>1</v>
      </c>
      <c r="D1" t="s">
        <v>2</v>
      </c>
      <c r="E1" t="s">
        <v>5</v>
      </c>
      <c r="F1" t="s">
        <v>6</v>
      </c>
      <c r="G1" t="s">
        <v>7</v>
      </c>
      <c r="H1" t="s">
        <v>30</v>
      </c>
      <c r="I1" t="s">
        <v>31</v>
      </c>
      <c r="J1" t="s">
        <v>32</v>
      </c>
      <c r="K1" t="s">
        <v>48</v>
      </c>
      <c r="L1" t="s">
        <v>60</v>
      </c>
      <c r="M1" t="s">
        <v>61</v>
      </c>
      <c r="N1" t="s">
        <v>62</v>
      </c>
      <c r="O1" t="s">
        <v>63</v>
      </c>
      <c r="P1" t="s">
        <v>64</v>
      </c>
      <c r="Q1" t="s">
        <v>65</v>
      </c>
      <c r="R1" t="s">
        <v>95</v>
      </c>
      <c r="S1" t="s">
        <v>96</v>
      </c>
    </row>
    <row r="2" spans="1:19" ht="30" x14ac:dyDescent="0.25">
      <c r="A2" s="3" t="str">
        <f>_xlfn.CONCAT(C2, " that ", D2, " ", G2, " across ", F2, " within ",E2)</f>
        <v>Insights about sales data that compares sale opportunity of unsold all product types across all groups within all states, america, national, nationwide</v>
      </c>
      <c r="B2" t="str">
        <f>URLs!B2</f>
        <v>https://ip.armeta.com/demo/analytics/sales-opportunity</v>
      </c>
      <c r="C2" t="str">
        <f>_xlfn.XLOOKUP(_xlfn.CONCAT(C$1,"_",URLs!C2),Descs!$A$2:$A$60, Descs!$D$2:$D$60)</f>
        <v>Insights about sales data</v>
      </c>
      <c r="D2" t="str">
        <f>_xlfn.XLOOKUP(_xlfn.CONCAT(D$1,"_",URLs!D2),Descs!$A$2:$A$60, Descs!$D$2:$D$60)</f>
        <v>compares sale opportunity of unsold</v>
      </c>
      <c r="E2" t="str">
        <f>_xlfn.XLOOKUP(_xlfn.CONCAT(E$1,"_",URLs!E2),Descs!$A$2:$A$60, Descs!$D$2:$D$60)</f>
        <v>all states, america, national, nationwide</v>
      </c>
      <c r="F2" t="str">
        <f>_xlfn.XLOOKUP(_xlfn.CONCAT(F$1,"_",URLs!F2),Descs!$A$2:$A$60, Descs!$D$2:$D$60)</f>
        <v>all groups</v>
      </c>
      <c r="G2" t="str">
        <f>_xlfn.XLOOKUP(_xlfn.CONCAT(G$1,"_",URLs!G2),Descs!$A$2:$A$60, Descs!$D$2:$D$60)</f>
        <v>all product types</v>
      </c>
      <c r="H2" t="e">
        <f>_xlfn.XLOOKUP(_xlfn.CONCAT(H$1,"_",URLs!H2),Descs!$A$2:$A$60, Descs!$D$2:$D$60)</f>
        <v>#N/A</v>
      </c>
      <c r="I2" t="e">
        <f>_xlfn.XLOOKUP(_xlfn.CONCAT(I$1,"_",URLs!I2),Descs!$A$2:$A$60, Descs!$D$2:$D$60)</f>
        <v>#N/A</v>
      </c>
      <c r="J2" t="e">
        <f>_xlfn.XLOOKUP(_xlfn.CONCAT(J$1,"_",URLs!J2),Descs!$A$2:$A$60, Descs!$D$2:$D$60)</f>
        <v>#N/A</v>
      </c>
      <c r="K2" t="e">
        <f>_xlfn.XLOOKUP(_xlfn.CONCAT(K$1,"_",URLs!K2),Descs!$A$2:$A$60, Descs!$D$2:$D$60)</f>
        <v>#N/A</v>
      </c>
      <c r="L2" t="e">
        <f>_xlfn.XLOOKUP(_xlfn.CONCAT(L$1,"_",URLs!L2),Descs!$A$2:$A$60, Descs!$D$2:$D$60)</f>
        <v>#N/A</v>
      </c>
      <c r="M2" t="e">
        <f>_xlfn.XLOOKUP(_xlfn.CONCAT(M$1,"_",URLs!M2),Descs!$A$2:$A$60, Descs!$D$2:$D$60)</f>
        <v>#N/A</v>
      </c>
      <c r="N2" t="e">
        <f>_xlfn.XLOOKUP(_xlfn.CONCAT(N$1,"_",URLs!N2),Descs!$A$2:$A$60, Descs!$D$2:$D$60)</f>
        <v>#N/A</v>
      </c>
      <c r="O2" t="e">
        <f>_xlfn.XLOOKUP(_xlfn.CONCAT(O$1,"_",URLs!O2),Descs!$A$2:$A$60, Descs!$D$2:$D$60)</f>
        <v>#N/A</v>
      </c>
      <c r="P2" t="e">
        <f>_xlfn.XLOOKUP(_xlfn.CONCAT(P$1,"_",URLs!P2),Descs!$A$2:$A$60, Descs!$D$2:$D$60)</f>
        <v>#N/A</v>
      </c>
      <c r="Q2" t="e">
        <f>_xlfn.XLOOKUP(_xlfn.CONCAT(Q$1,"_",URLs!Q2),Descs!$A$2:$A$60, Descs!$D$2:$D$60)</f>
        <v>#N/A</v>
      </c>
      <c r="R2" t="e">
        <f>_xlfn.XLOOKUP(_xlfn.CONCAT(R$1,"_",URLs!R2),Descs!$A$2:$A$60, Descs!$D$2:$D$60)</f>
        <v>#N/A</v>
      </c>
      <c r="S2" t="e">
        <f>_xlfn.XLOOKUP(_xlfn.CONCAT(S$1,"_",URLs!S2),Descs!$A$2:$A$60, Descs!$D$2:$D$60)</f>
        <v>#N/A</v>
      </c>
    </row>
    <row r="3" spans="1:19" ht="30" x14ac:dyDescent="0.25">
      <c r="A3" s="3" t="str">
        <f t="shared" ref="A3:A11" si="0">_xlfn.CONCAT(C3, " that ", D3, " ", G3, " across ", F3, " within ",E3)</f>
        <v>Insights about sales data that compares sale opportunity of unsold other product types across all groups within all states, america, national, nationwide</v>
      </c>
      <c r="B3" t="str">
        <f>URLs!B3</f>
        <v>https://ip.armeta.com/demo/analytics/sales-opportunity?query=eyJmYW1pbHkiOjB9</v>
      </c>
      <c r="C3" t="str">
        <f>_xlfn.XLOOKUP(_xlfn.CONCAT(C$1,"_",URLs!C3),Descs!$A$2:$A$60, Descs!$D$2:$D$60)</f>
        <v>Insights about sales data</v>
      </c>
      <c r="D3" t="str">
        <f>_xlfn.XLOOKUP(_xlfn.CONCAT(D$1,"_",URLs!D3),Descs!$A$2:$A$60, Descs!$D$2:$D$60)</f>
        <v>compares sale opportunity of unsold</v>
      </c>
      <c r="E3" t="str">
        <f>_xlfn.XLOOKUP(_xlfn.CONCAT(E$1,"_",URLs!E3),Descs!$A$2:$A$60, Descs!$D$2:$D$60)</f>
        <v>all states, america, national, nationwide</v>
      </c>
      <c r="F3" t="str">
        <f>_xlfn.XLOOKUP(_xlfn.CONCAT(F$1,"_",URLs!F3),Descs!$A$2:$A$60, Descs!$D$2:$D$60)</f>
        <v>all groups</v>
      </c>
      <c r="G3" t="str">
        <f>_xlfn.XLOOKUP(_xlfn.CONCAT(G$1,"_",URLs!G3),Descs!$A$2:$A$60, Descs!$D$2:$D$60)</f>
        <v>other product types</v>
      </c>
      <c r="H3" t="e">
        <f>_xlfn.XLOOKUP(_xlfn.CONCAT(H$1,"_",URLs!H3),Descs!$A$2:$A$60, Descs!$D$2:$D$60)</f>
        <v>#N/A</v>
      </c>
      <c r="I3" t="e">
        <f>_xlfn.XLOOKUP(_xlfn.CONCAT(I$1,"_",URLs!I3),Descs!$A$2:$A$60, Descs!$D$2:$D$60)</f>
        <v>#N/A</v>
      </c>
      <c r="J3" t="e">
        <f>_xlfn.XLOOKUP(_xlfn.CONCAT(J$1,"_",URLs!J3),Descs!$A$2:$A$60, Descs!$D$2:$D$60)</f>
        <v>#N/A</v>
      </c>
      <c r="K3" t="e">
        <f>_xlfn.XLOOKUP(_xlfn.CONCAT(K$1,"_",URLs!K3),Descs!$A$2:$A$60, Descs!$D$2:$D$60)</f>
        <v>#N/A</v>
      </c>
      <c r="L3" t="e">
        <f>_xlfn.XLOOKUP(_xlfn.CONCAT(L$1,"_",URLs!L3),Descs!$A$2:$A$60, Descs!$D$2:$D$60)</f>
        <v>#N/A</v>
      </c>
      <c r="M3" t="e">
        <f>_xlfn.XLOOKUP(_xlfn.CONCAT(M$1,"_",URLs!M3),Descs!$A$2:$A$60, Descs!$D$2:$D$60)</f>
        <v>#N/A</v>
      </c>
      <c r="N3" t="e">
        <f>_xlfn.XLOOKUP(_xlfn.CONCAT(N$1,"_",URLs!N3),Descs!$A$2:$A$60, Descs!$D$2:$D$60)</f>
        <v>#N/A</v>
      </c>
      <c r="O3" t="e">
        <f>_xlfn.XLOOKUP(_xlfn.CONCAT(O$1,"_",URLs!O3),Descs!$A$2:$A$60, Descs!$D$2:$D$60)</f>
        <v>#N/A</v>
      </c>
      <c r="P3" t="e">
        <f>_xlfn.XLOOKUP(_xlfn.CONCAT(P$1,"_",URLs!P3),Descs!$A$2:$A$60, Descs!$D$2:$D$60)</f>
        <v>#N/A</v>
      </c>
      <c r="Q3" t="e">
        <f>_xlfn.XLOOKUP(_xlfn.CONCAT(Q$1,"_",URLs!Q3),Descs!$A$2:$A$60, Descs!$D$2:$D$60)</f>
        <v>#N/A</v>
      </c>
      <c r="R3" t="e">
        <f>_xlfn.XLOOKUP(_xlfn.CONCAT(R$1,"_",URLs!R3),Descs!$A$2:$A$60, Descs!$D$2:$D$60)</f>
        <v>#N/A</v>
      </c>
      <c r="S3" t="e">
        <f>_xlfn.XLOOKUP(_xlfn.CONCAT(S$1,"_",URLs!S3),Descs!$A$2:$A$60, Descs!$D$2:$D$60)</f>
        <v>#N/A</v>
      </c>
    </row>
    <row r="4" spans="1:19" ht="30" x14ac:dyDescent="0.25">
      <c r="A4" s="3" t="str">
        <f t="shared" si="0"/>
        <v>Insights about sales data that compares sale opportunity of unsold mens products across all groups within all states, america, national, nationwide</v>
      </c>
      <c r="B4" t="str">
        <f>URLs!B4</f>
        <v>https://ip.armeta.com/demo/analytics/sales-opportunity?query=eyJmYW1pbHkiOjF9</v>
      </c>
      <c r="C4" t="str">
        <f>_xlfn.XLOOKUP(_xlfn.CONCAT(C$1,"_",URLs!C4),Descs!$A$2:$A$60, Descs!$D$2:$D$60)</f>
        <v>Insights about sales data</v>
      </c>
      <c r="D4" t="str">
        <f>_xlfn.XLOOKUP(_xlfn.CONCAT(D$1,"_",URLs!D4),Descs!$A$2:$A$60, Descs!$D$2:$D$60)</f>
        <v>compares sale opportunity of unsold</v>
      </c>
      <c r="E4" t="str">
        <f>_xlfn.XLOOKUP(_xlfn.CONCAT(E$1,"_",URLs!E4),Descs!$A$2:$A$60, Descs!$D$2:$D$60)</f>
        <v>all states, america, national, nationwide</v>
      </c>
      <c r="F4" t="str">
        <f>_xlfn.XLOOKUP(_xlfn.CONCAT(F$1,"_",URLs!F4),Descs!$A$2:$A$60, Descs!$D$2:$D$60)</f>
        <v>all groups</v>
      </c>
      <c r="G4" t="str">
        <f>_xlfn.XLOOKUP(_xlfn.CONCAT(G$1,"_",URLs!G4),Descs!$A$2:$A$60, Descs!$D$2:$D$60)</f>
        <v>mens products</v>
      </c>
      <c r="H4" t="e">
        <f>_xlfn.XLOOKUP(_xlfn.CONCAT(H$1,"_",URLs!H4),Descs!$A$2:$A$60, Descs!$D$2:$D$60)</f>
        <v>#N/A</v>
      </c>
      <c r="I4" t="e">
        <f>_xlfn.XLOOKUP(_xlfn.CONCAT(I$1,"_",URLs!I4),Descs!$A$2:$A$60, Descs!$D$2:$D$60)</f>
        <v>#N/A</v>
      </c>
      <c r="J4" t="e">
        <f>_xlfn.XLOOKUP(_xlfn.CONCAT(J$1,"_",URLs!J4),Descs!$A$2:$A$60, Descs!$D$2:$D$60)</f>
        <v>#N/A</v>
      </c>
      <c r="K4" t="e">
        <f>_xlfn.XLOOKUP(_xlfn.CONCAT(K$1,"_",URLs!K4),Descs!$A$2:$A$60, Descs!$D$2:$D$60)</f>
        <v>#N/A</v>
      </c>
      <c r="L4" t="e">
        <f>_xlfn.XLOOKUP(_xlfn.CONCAT(L$1,"_",URLs!L4),Descs!$A$2:$A$60, Descs!$D$2:$D$60)</f>
        <v>#N/A</v>
      </c>
      <c r="M4" t="e">
        <f>_xlfn.XLOOKUP(_xlfn.CONCAT(M$1,"_",URLs!M4),Descs!$A$2:$A$60, Descs!$D$2:$D$60)</f>
        <v>#N/A</v>
      </c>
      <c r="N4" t="e">
        <f>_xlfn.XLOOKUP(_xlfn.CONCAT(N$1,"_",URLs!N4),Descs!$A$2:$A$60, Descs!$D$2:$D$60)</f>
        <v>#N/A</v>
      </c>
      <c r="O4" t="e">
        <f>_xlfn.XLOOKUP(_xlfn.CONCAT(O$1,"_",URLs!O4),Descs!$A$2:$A$60, Descs!$D$2:$D$60)</f>
        <v>#N/A</v>
      </c>
      <c r="P4" t="e">
        <f>_xlfn.XLOOKUP(_xlfn.CONCAT(P$1,"_",URLs!P4),Descs!$A$2:$A$60, Descs!$D$2:$D$60)</f>
        <v>#N/A</v>
      </c>
      <c r="Q4" t="e">
        <f>_xlfn.XLOOKUP(_xlfn.CONCAT(Q$1,"_",URLs!Q4),Descs!$A$2:$A$60, Descs!$D$2:$D$60)</f>
        <v>#N/A</v>
      </c>
      <c r="R4" t="e">
        <f>_xlfn.XLOOKUP(_xlfn.CONCAT(R$1,"_",URLs!R4),Descs!$A$2:$A$60, Descs!$D$2:$D$60)</f>
        <v>#N/A</v>
      </c>
      <c r="S4" t="e">
        <f>_xlfn.XLOOKUP(_xlfn.CONCAT(S$1,"_",URLs!S4),Descs!$A$2:$A$60, Descs!$D$2:$D$60)</f>
        <v>#N/A</v>
      </c>
    </row>
    <row r="5" spans="1:19" ht="30" x14ac:dyDescent="0.25">
      <c r="A5" s="3" t="str">
        <f t="shared" si="0"/>
        <v>Insights about sales data that compares sale opportunity of unsold womens products across all groups within all states, america, national, nationwide</v>
      </c>
      <c r="B5" t="str">
        <f>URLs!B5</f>
        <v>https://ip.armeta.com/demo/analytics/sales-opportunity?query=eyJmYW1pbHkiOjN9</v>
      </c>
      <c r="C5" t="str">
        <f>_xlfn.XLOOKUP(_xlfn.CONCAT(C$1,"_",URLs!C5),Descs!$A$2:$A$60, Descs!$D$2:$D$60)</f>
        <v>Insights about sales data</v>
      </c>
      <c r="D5" t="str">
        <f>_xlfn.XLOOKUP(_xlfn.CONCAT(D$1,"_",URLs!D5),Descs!$A$2:$A$60, Descs!$D$2:$D$60)</f>
        <v>compares sale opportunity of unsold</v>
      </c>
      <c r="E5" t="str">
        <f>_xlfn.XLOOKUP(_xlfn.CONCAT(E$1,"_",URLs!E5),Descs!$A$2:$A$60, Descs!$D$2:$D$60)</f>
        <v>all states, america, national, nationwide</v>
      </c>
      <c r="F5" t="str">
        <f>_xlfn.XLOOKUP(_xlfn.CONCAT(F$1,"_",URLs!F5),Descs!$A$2:$A$60, Descs!$D$2:$D$60)</f>
        <v>all groups</v>
      </c>
      <c r="G5" t="str">
        <f>_xlfn.XLOOKUP(_xlfn.CONCAT(G$1,"_",URLs!G5),Descs!$A$2:$A$60, Descs!$D$2:$D$60)</f>
        <v>womens products</v>
      </c>
      <c r="H5" t="e">
        <f>_xlfn.XLOOKUP(_xlfn.CONCAT(H$1,"_",URLs!H5),Descs!$A$2:$A$60, Descs!$D$2:$D$60)</f>
        <v>#N/A</v>
      </c>
      <c r="I5" t="e">
        <f>_xlfn.XLOOKUP(_xlfn.CONCAT(I$1,"_",URLs!I5),Descs!$A$2:$A$60, Descs!$D$2:$D$60)</f>
        <v>#N/A</v>
      </c>
      <c r="J5" t="e">
        <f>_xlfn.XLOOKUP(_xlfn.CONCAT(J$1,"_",URLs!J5),Descs!$A$2:$A$60, Descs!$D$2:$D$60)</f>
        <v>#N/A</v>
      </c>
      <c r="K5" t="e">
        <f>_xlfn.XLOOKUP(_xlfn.CONCAT(K$1,"_",URLs!K5),Descs!$A$2:$A$60, Descs!$D$2:$D$60)</f>
        <v>#N/A</v>
      </c>
      <c r="L5" t="e">
        <f>_xlfn.XLOOKUP(_xlfn.CONCAT(L$1,"_",URLs!L5),Descs!$A$2:$A$60, Descs!$D$2:$D$60)</f>
        <v>#N/A</v>
      </c>
      <c r="M5" t="e">
        <f>_xlfn.XLOOKUP(_xlfn.CONCAT(M$1,"_",URLs!M5),Descs!$A$2:$A$60, Descs!$D$2:$D$60)</f>
        <v>#N/A</v>
      </c>
      <c r="N5" t="e">
        <f>_xlfn.XLOOKUP(_xlfn.CONCAT(N$1,"_",URLs!N5),Descs!$A$2:$A$60, Descs!$D$2:$D$60)</f>
        <v>#N/A</v>
      </c>
      <c r="O5" t="e">
        <f>_xlfn.XLOOKUP(_xlfn.CONCAT(O$1,"_",URLs!O5),Descs!$A$2:$A$60, Descs!$D$2:$D$60)</f>
        <v>#N/A</v>
      </c>
      <c r="P5" t="e">
        <f>_xlfn.XLOOKUP(_xlfn.CONCAT(P$1,"_",URLs!P5),Descs!$A$2:$A$60, Descs!$D$2:$D$60)</f>
        <v>#N/A</v>
      </c>
      <c r="Q5" t="e">
        <f>_xlfn.XLOOKUP(_xlfn.CONCAT(Q$1,"_",URLs!Q5),Descs!$A$2:$A$60, Descs!$D$2:$D$60)</f>
        <v>#N/A</v>
      </c>
      <c r="R5" t="e">
        <f>_xlfn.XLOOKUP(_xlfn.CONCAT(R$1,"_",URLs!R5),Descs!$A$2:$A$60, Descs!$D$2:$D$60)</f>
        <v>#N/A</v>
      </c>
      <c r="S5" t="e">
        <f>_xlfn.XLOOKUP(_xlfn.CONCAT(S$1,"_",URLs!S5),Descs!$A$2:$A$60, Descs!$D$2:$D$60)</f>
        <v>#N/A</v>
      </c>
    </row>
    <row r="6" spans="1:19" ht="30" x14ac:dyDescent="0.25">
      <c r="A6" s="3" t="str">
        <f t="shared" si="0"/>
        <v>Insights about sales data that compares sale opportunity of unsold juniors products across all groups within all states, america, national, nationwide</v>
      </c>
      <c r="B6" t="str">
        <f>URLs!B6</f>
        <v>https://ip.armeta.com/demo/analytics/sales-opportunity?query=eyJmYW1pbHkiOjR9</v>
      </c>
      <c r="C6" t="str">
        <f>_xlfn.XLOOKUP(_xlfn.CONCAT(C$1,"_",URLs!C6),Descs!$A$2:$A$60, Descs!$D$2:$D$60)</f>
        <v>Insights about sales data</v>
      </c>
      <c r="D6" t="str">
        <f>_xlfn.XLOOKUP(_xlfn.CONCAT(D$1,"_",URLs!D6),Descs!$A$2:$A$60, Descs!$D$2:$D$60)</f>
        <v>compares sale opportunity of unsold</v>
      </c>
      <c r="E6" t="str">
        <f>_xlfn.XLOOKUP(_xlfn.CONCAT(E$1,"_",URLs!E6),Descs!$A$2:$A$60, Descs!$D$2:$D$60)</f>
        <v>all states, america, national, nationwide</v>
      </c>
      <c r="F6" t="str">
        <f>_xlfn.XLOOKUP(_xlfn.CONCAT(F$1,"_",URLs!F6),Descs!$A$2:$A$60, Descs!$D$2:$D$60)</f>
        <v>all groups</v>
      </c>
      <c r="G6" t="str">
        <f>_xlfn.XLOOKUP(_xlfn.CONCAT(G$1,"_",URLs!G6),Descs!$A$2:$A$60, Descs!$D$2:$D$60)</f>
        <v>juniors products</v>
      </c>
      <c r="H6" t="e">
        <f>_xlfn.XLOOKUP(_xlfn.CONCAT(H$1,"_",URLs!H6),Descs!$A$2:$A$60, Descs!$D$2:$D$60)</f>
        <v>#N/A</v>
      </c>
      <c r="I6" t="e">
        <f>_xlfn.XLOOKUP(_xlfn.CONCAT(I$1,"_",URLs!I6),Descs!$A$2:$A$60, Descs!$D$2:$D$60)</f>
        <v>#N/A</v>
      </c>
      <c r="J6" t="e">
        <f>_xlfn.XLOOKUP(_xlfn.CONCAT(J$1,"_",URLs!J6),Descs!$A$2:$A$60, Descs!$D$2:$D$60)</f>
        <v>#N/A</v>
      </c>
      <c r="K6" t="e">
        <f>_xlfn.XLOOKUP(_xlfn.CONCAT(K$1,"_",URLs!K6),Descs!$A$2:$A$60, Descs!$D$2:$D$60)</f>
        <v>#N/A</v>
      </c>
      <c r="L6" t="e">
        <f>_xlfn.XLOOKUP(_xlfn.CONCAT(L$1,"_",URLs!L6),Descs!$A$2:$A$60, Descs!$D$2:$D$60)</f>
        <v>#N/A</v>
      </c>
      <c r="M6" t="e">
        <f>_xlfn.XLOOKUP(_xlfn.CONCAT(M$1,"_",URLs!M6),Descs!$A$2:$A$60, Descs!$D$2:$D$60)</f>
        <v>#N/A</v>
      </c>
      <c r="N6" t="e">
        <f>_xlfn.XLOOKUP(_xlfn.CONCAT(N$1,"_",URLs!N6),Descs!$A$2:$A$60, Descs!$D$2:$D$60)</f>
        <v>#N/A</v>
      </c>
      <c r="O6" t="e">
        <f>_xlfn.XLOOKUP(_xlfn.CONCAT(O$1,"_",URLs!O6),Descs!$A$2:$A$60, Descs!$D$2:$D$60)</f>
        <v>#N/A</v>
      </c>
      <c r="P6" t="e">
        <f>_xlfn.XLOOKUP(_xlfn.CONCAT(P$1,"_",URLs!P6),Descs!$A$2:$A$60, Descs!$D$2:$D$60)</f>
        <v>#N/A</v>
      </c>
      <c r="Q6" t="e">
        <f>_xlfn.XLOOKUP(_xlfn.CONCAT(Q$1,"_",URLs!Q6),Descs!$A$2:$A$60, Descs!$D$2:$D$60)</f>
        <v>#N/A</v>
      </c>
      <c r="R6" t="e">
        <f>_xlfn.XLOOKUP(_xlfn.CONCAT(R$1,"_",URLs!R6),Descs!$A$2:$A$60, Descs!$D$2:$D$60)</f>
        <v>#N/A</v>
      </c>
      <c r="S6" t="e">
        <f>_xlfn.XLOOKUP(_xlfn.CONCAT(S$1,"_",URLs!S6),Descs!$A$2:$A$60, Descs!$D$2:$D$60)</f>
        <v>#N/A</v>
      </c>
    </row>
    <row r="7" spans="1:19" ht="30" x14ac:dyDescent="0.25">
      <c r="A7" s="3" t="str">
        <f t="shared" si="0"/>
        <v>Insights about sales data that compares sale opportunity of unsold childrens products across all groups within all states, america, national, nationwide</v>
      </c>
      <c r="B7" t="str">
        <f>URLs!B7</f>
        <v>https://ip.armeta.com/demo/analytics/sales-opportunity?query=eyJmYW1pbHkiOjV9</v>
      </c>
      <c r="C7" t="str">
        <f>_xlfn.XLOOKUP(_xlfn.CONCAT(C$1,"_",URLs!C7),Descs!$A$2:$A$60, Descs!$D$2:$D$60)</f>
        <v>Insights about sales data</v>
      </c>
      <c r="D7" t="str">
        <f>_xlfn.XLOOKUP(_xlfn.CONCAT(D$1,"_",URLs!D7),Descs!$A$2:$A$60, Descs!$D$2:$D$60)</f>
        <v>compares sale opportunity of unsold</v>
      </c>
      <c r="E7" t="str">
        <f>_xlfn.XLOOKUP(_xlfn.CONCAT(E$1,"_",URLs!E7),Descs!$A$2:$A$60, Descs!$D$2:$D$60)</f>
        <v>all states, america, national, nationwide</v>
      </c>
      <c r="F7" t="str">
        <f>_xlfn.XLOOKUP(_xlfn.CONCAT(F$1,"_",URLs!F7),Descs!$A$2:$A$60, Descs!$D$2:$D$60)</f>
        <v>all groups</v>
      </c>
      <c r="G7" t="str">
        <f>_xlfn.XLOOKUP(_xlfn.CONCAT(G$1,"_",URLs!G7),Descs!$A$2:$A$60, Descs!$D$2:$D$60)</f>
        <v>childrens products</v>
      </c>
      <c r="H7" t="e">
        <f>_xlfn.XLOOKUP(_xlfn.CONCAT(H$1,"_",URLs!H7),Descs!$A$2:$A$60, Descs!$D$2:$D$60)</f>
        <v>#N/A</v>
      </c>
      <c r="I7" t="e">
        <f>_xlfn.XLOOKUP(_xlfn.CONCAT(I$1,"_",URLs!I7),Descs!$A$2:$A$60, Descs!$D$2:$D$60)</f>
        <v>#N/A</v>
      </c>
      <c r="J7" t="e">
        <f>_xlfn.XLOOKUP(_xlfn.CONCAT(J$1,"_",URLs!J7),Descs!$A$2:$A$60, Descs!$D$2:$D$60)</f>
        <v>#N/A</v>
      </c>
      <c r="K7" t="e">
        <f>_xlfn.XLOOKUP(_xlfn.CONCAT(K$1,"_",URLs!K7),Descs!$A$2:$A$60, Descs!$D$2:$D$60)</f>
        <v>#N/A</v>
      </c>
      <c r="L7" t="e">
        <f>_xlfn.XLOOKUP(_xlfn.CONCAT(L$1,"_",URLs!L7),Descs!$A$2:$A$60, Descs!$D$2:$D$60)</f>
        <v>#N/A</v>
      </c>
      <c r="M7" t="e">
        <f>_xlfn.XLOOKUP(_xlfn.CONCAT(M$1,"_",URLs!M7),Descs!$A$2:$A$60, Descs!$D$2:$D$60)</f>
        <v>#N/A</v>
      </c>
      <c r="N7" t="e">
        <f>_xlfn.XLOOKUP(_xlfn.CONCAT(N$1,"_",URLs!N7),Descs!$A$2:$A$60, Descs!$D$2:$D$60)</f>
        <v>#N/A</v>
      </c>
      <c r="O7" t="e">
        <f>_xlfn.XLOOKUP(_xlfn.CONCAT(O$1,"_",URLs!O7),Descs!$A$2:$A$60, Descs!$D$2:$D$60)</f>
        <v>#N/A</v>
      </c>
      <c r="P7" t="e">
        <f>_xlfn.XLOOKUP(_xlfn.CONCAT(P$1,"_",URLs!P7),Descs!$A$2:$A$60, Descs!$D$2:$D$60)</f>
        <v>#N/A</v>
      </c>
      <c r="Q7" t="e">
        <f>_xlfn.XLOOKUP(_xlfn.CONCAT(Q$1,"_",URLs!Q7),Descs!$A$2:$A$60, Descs!$D$2:$D$60)</f>
        <v>#N/A</v>
      </c>
      <c r="R7" t="e">
        <f>_xlfn.XLOOKUP(_xlfn.CONCAT(R$1,"_",URLs!R7),Descs!$A$2:$A$60, Descs!$D$2:$D$60)</f>
        <v>#N/A</v>
      </c>
      <c r="S7" t="e">
        <f>_xlfn.XLOOKUP(_xlfn.CONCAT(S$1,"_",URLs!S7),Descs!$A$2:$A$60, Descs!$D$2:$D$60)</f>
        <v>#N/A</v>
      </c>
    </row>
    <row r="8" spans="1:19" ht="30" x14ac:dyDescent="0.25">
      <c r="A8" s="3" t="str">
        <f t="shared" si="0"/>
        <v>Insights about sales data that compares sale opportunity of unsold cosmetic products across all groups within all states, america, national, nationwide</v>
      </c>
      <c r="B8" t="str">
        <f>URLs!B8</f>
        <v>https://ip.armeta.com/demo/analytics/sales-opportunity?query=eyJmYW1pbHkiOjZ9</v>
      </c>
      <c r="C8" t="str">
        <f>_xlfn.XLOOKUP(_xlfn.CONCAT(C$1,"_",URLs!C8),Descs!$A$2:$A$60, Descs!$D$2:$D$60)</f>
        <v>Insights about sales data</v>
      </c>
      <c r="D8" t="str">
        <f>_xlfn.XLOOKUP(_xlfn.CONCAT(D$1,"_",URLs!D8),Descs!$A$2:$A$60, Descs!$D$2:$D$60)</f>
        <v>compares sale opportunity of unsold</v>
      </c>
      <c r="E8" t="str">
        <f>_xlfn.XLOOKUP(_xlfn.CONCAT(E$1,"_",URLs!E8),Descs!$A$2:$A$60, Descs!$D$2:$D$60)</f>
        <v>all states, america, national, nationwide</v>
      </c>
      <c r="F8" t="str">
        <f>_xlfn.XLOOKUP(_xlfn.CONCAT(F$1,"_",URLs!F8),Descs!$A$2:$A$60, Descs!$D$2:$D$60)</f>
        <v>all groups</v>
      </c>
      <c r="G8" t="str">
        <f>_xlfn.XLOOKUP(_xlfn.CONCAT(G$1,"_",URLs!G8),Descs!$A$2:$A$60, Descs!$D$2:$D$60)</f>
        <v>cosmetic products</v>
      </c>
      <c r="H8" t="e">
        <f>_xlfn.XLOOKUP(_xlfn.CONCAT(H$1,"_",URLs!H8),Descs!$A$2:$A$60, Descs!$D$2:$D$60)</f>
        <v>#N/A</v>
      </c>
      <c r="I8" t="e">
        <f>_xlfn.XLOOKUP(_xlfn.CONCAT(I$1,"_",URLs!I8),Descs!$A$2:$A$60, Descs!$D$2:$D$60)</f>
        <v>#N/A</v>
      </c>
      <c r="J8" t="e">
        <f>_xlfn.XLOOKUP(_xlfn.CONCAT(J$1,"_",URLs!J8),Descs!$A$2:$A$60, Descs!$D$2:$D$60)</f>
        <v>#N/A</v>
      </c>
      <c r="K8" t="e">
        <f>_xlfn.XLOOKUP(_xlfn.CONCAT(K$1,"_",URLs!K8),Descs!$A$2:$A$60, Descs!$D$2:$D$60)</f>
        <v>#N/A</v>
      </c>
      <c r="L8" t="e">
        <f>_xlfn.XLOOKUP(_xlfn.CONCAT(L$1,"_",URLs!L8),Descs!$A$2:$A$60, Descs!$D$2:$D$60)</f>
        <v>#N/A</v>
      </c>
      <c r="M8" t="e">
        <f>_xlfn.XLOOKUP(_xlfn.CONCAT(M$1,"_",URLs!M8),Descs!$A$2:$A$60, Descs!$D$2:$D$60)</f>
        <v>#N/A</v>
      </c>
      <c r="N8" t="e">
        <f>_xlfn.XLOOKUP(_xlfn.CONCAT(N$1,"_",URLs!N8),Descs!$A$2:$A$60, Descs!$D$2:$D$60)</f>
        <v>#N/A</v>
      </c>
      <c r="O8" t="e">
        <f>_xlfn.XLOOKUP(_xlfn.CONCAT(O$1,"_",URLs!O8),Descs!$A$2:$A$60, Descs!$D$2:$D$60)</f>
        <v>#N/A</v>
      </c>
      <c r="P8" t="e">
        <f>_xlfn.XLOOKUP(_xlfn.CONCAT(P$1,"_",URLs!P8),Descs!$A$2:$A$60, Descs!$D$2:$D$60)</f>
        <v>#N/A</v>
      </c>
      <c r="Q8" t="e">
        <f>_xlfn.XLOOKUP(_xlfn.CONCAT(Q$1,"_",URLs!Q8),Descs!$A$2:$A$60, Descs!$D$2:$D$60)</f>
        <v>#N/A</v>
      </c>
      <c r="R8" t="e">
        <f>_xlfn.XLOOKUP(_xlfn.CONCAT(R$1,"_",URLs!R8),Descs!$A$2:$A$60, Descs!$D$2:$D$60)</f>
        <v>#N/A</v>
      </c>
      <c r="S8" t="e">
        <f>_xlfn.XLOOKUP(_xlfn.CONCAT(S$1,"_",URLs!S8),Descs!$A$2:$A$60, Descs!$D$2:$D$60)</f>
        <v>#N/A</v>
      </c>
    </row>
    <row r="9" spans="1:19" ht="30" x14ac:dyDescent="0.25">
      <c r="A9" s="3" t="str">
        <f t="shared" si="0"/>
        <v>Insights about sales data that compares sale opportunity of unsold accessory products across all groups within all states, america, national, nationwide</v>
      </c>
      <c r="B9" t="str">
        <f>URLs!B9</f>
        <v>https://ip.armeta.com/demo/analytics/sales-opportunity?query=eyJmYW1pbHkiOjd9</v>
      </c>
      <c r="C9" t="str">
        <f>_xlfn.XLOOKUP(_xlfn.CONCAT(C$1,"_",URLs!C9),Descs!$A$2:$A$60, Descs!$D$2:$D$60)</f>
        <v>Insights about sales data</v>
      </c>
      <c r="D9" t="str">
        <f>_xlfn.XLOOKUP(_xlfn.CONCAT(D$1,"_",URLs!D9),Descs!$A$2:$A$60, Descs!$D$2:$D$60)</f>
        <v>compares sale opportunity of unsold</v>
      </c>
      <c r="E9" t="str">
        <f>_xlfn.XLOOKUP(_xlfn.CONCAT(E$1,"_",URLs!E9),Descs!$A$2:$A$60, Descs!$D$2:$D$60)</f>
        <v>all states, america, national, nationwide</v>
      </c>
      <c r="F9" t="str">
        <f>_xlfn.XLOOKUP(_xlfn.CONCAT(F$1,"_",URLs!F9),Descs!$A$2:$A$60, Descs!$D$2:$D$60)</f>
        <v>all groups</v>
      </c>
      <c r="G9" t="str">
        <f>_xlfn.XLOOKUP(_xlfn.CONCAT(G$1,"_",URLs!G9),Descs!$A$2:$A$60, Descs!$D$2:$D$60)</f>
        <v>accessory products</v>
      </c>
      <c r="H9" t="e">
        <f>_xlfn.XLOOKUP(_xlfn.CONCAT(H$1,"_",URLs!H9),Descs!$A$2:$A$60, Descs!$D$2:$D$60)</f>
        <v>#N/A</v>
      </c>
      <c r="I9" t="e">
        <f>_xlfn.XLOOKUP(_xlfn.CONCAT(I$1,"_",URLs!I9),Descs!$A$2:$A$60, Descs!$D$2:$D$60)</f>
        <v>#N/A</v>
      </c>
      <c r="J9" t="e">
        <f>_xlfn.XLOOKUP(_xlfn.CONCAT(J$1,"_",URLs!J9),Descs!$A$2:$A$60, Descs!$D$2:$D$60)</f>
        <v>#N/A</v>
      </c>
      <c r="K9" t="e">
        <f>_xlfn.XLOOKUP(_xlfn.CONCAT(K$1,"_",URLs!K9),Descs!$A$2:$A$60, Descs!$D$2:$D$60)</f>
        <v>#N/A</v>
      </c>
      <c r="L9" t="e">
        <f>_xlfn.XLOOKUP(_xlfn.CONCAT(L$1,"_",URLs!L9),Descs!$A$2:$A$60, Descs!$D$2:$D$60)</f>
        <v>#N/A</v>
      </c>
      <c r="M9" t="e">
        <f>_xlfn.XLOOKUP(_xlfn.CONCAT(M$1,"_",URLs!M9),Descs!$A$2:$A$60, Descs!$D$2:$D$60)</f>
        <v>#N/A</v>
      </c>
      <c r="N9" t="e">
        <f>_xlfn.XLOOKUP(_xlfn.CONCAT(N$1,"_",URLs!N9),Descs!$A$2:$A$60, Descs!$D$2:$D$60)</f>
        <v>#N/A</v>
      </c>
      <c r="O9" t="e">
        <f>_xlfn.XLOOKUP(_xlfn.CONCAT(O$1,"_",URLs!O9),Descs!$A$2:$A$60, Descs!$D$2:$D$60)</f>
        <v>#N/A</v>
      </c>
      <c r="P9" t="e">
        <f>_xlfn.XLOOKUP(_xlfn.CONCAT(P$1,"_",URLs!P9),Descs!$A$2:$A$60, Descs!$D$2:$D$60)</f>
        <v>#N/A</v>
      </c>
      <c r="Q9" t="e">
        <f>_xlfn.XLOOKUP(_xlfn.CONCAT(Q$1,"_",URLs!Q9),Descs!$A$2:$A$60, Descs!$D$2:$D$60)</f>
        <v>#N/A</v>
      </c>
      <c r="R9" t="e">
        <f>_xlfn.XLOOKUP(_xlfn.CONCAT(R$1,"_",URLs!R9),Descs!$A$2:$A$60, Descs!$D$2:$D$60)</f>
        <v>#N/A</v>
      </c>
      <c r="S9" t="e">
        <f>_xlfn.XLOOKUP(_xlfn.CONCAT(S$1,"_",URLs!S9),Descs!$A$2:$A$60, Descs!$D$2:$D$60)</f>
        <v>#N/A</v>
      </c>
    </row>
    <row r="10" spans="1:19" ht="30" x14ac:dyDescent="0.25">
      <c r="A10" s="3" t="str">
        <f t="shared" si="0"/>
        <v>Insights about sales data that compares sale opportunity of unsold mens and womens shoes across all groups within all states, america, national, nationwide</v>
      </c>
      <c r="B10" t="str">
        <f>URLs!B10</f>
        <v>https://ip.armeta.com/demo/analytics/sales-opportunity?query=eyJmYW1pbHkiOjh9</v>
      </c>
      <c r="C10" t="str">
        <f>_xlfn.XLOOKUP(_xlfn.CONCAT(C$1,"_",URLs!C10),Descs!$A$2:$A$60, Descs!$D$2:$D$60)</f>
        <v>Insights about sales data</v>
      </c>
      <c r="D10" t="str">
        <f>_xlfn.XLOOKUP(_xlfn.CONCAT(D$1,"_",URLs!D10),Descs!$A$2:$A$60, Descs!$D$2:$D$60)</f>
        <v>compares sale opportunity of unsold</v>
      </c>
      <c r="E10" t="str">
        <f>_xlfn.XLOOKUP(_xlfn.CONCAT(E$1,"_",URLs!E10),Descs!$A$2:$A$60, Descs!$D$2:$D$60)</f>
        <v>all states, america, national, nationwide</v>
      </c>
      <c r="F10" t="str">
        <f>_xlfn.XLOOKUP(_xlfn.CONCAT(F$1,"_",URLs!F10),Descs!$A$2:$A$60, Descs!$D$2:$D$60)</f>
        <v>all groups</v>
      </c>
      <c r="G10" t="str">
        <f>_xlfn.XLOOKUP(_xlfn.CONCAT(G$1,"_",URLs!G10),Descs!$A$2:$A$60, Descs!$D$2:$D$60)</f>
        <v>mens and womens shoes</v>
      </c>
      <c r="H10" t="e">
        <f>_xlfn.XLOOKUP(_xlfn.CONCAT(H$1,"_",URLs!H10),Descs!$A$2:$A$60, Descs!$D$2:$D$60)</f>
        <v>#N/A</v>
      </c>
      <c r="I10" t="e">
        <f>_xlfn.XLOOKUP(_xlfn.CONCAT(I$1,"_",URLs!I10),Descs!$A$2:$A$60, Descs!$D$2:$D$60)</f>
        <v>#N/A</v>
      </c>
      <c r="J10" t="e">
        <f>_xlfn.XLOOKUP(_xlfn.CONCAT(J$1,"_",URLs!J10),Descs!$A$2:$A$60, Descs!$D$2:$D$60)</f>
        <v>#N/A</v>
      </c>
      <c r="K10" t="e">
        <f>_xlfn.XLOOKUP(_xlfn.CONCAT(K$1,"_",URLs!K10),Descs!$A$2:$A$60, Descs!$D$2:$D$60)</f>
        <v>#N/A</v>
      </c>
      <c r="L10" t="e">
        <f>_xlfn.XLOOKUP(_xlfn.CONCAT(L$1,"_",URLs!L10),Descs!$A$2:$A$60, Descs!$D$2:$D$60)</f>
        <v>#N/A</v>
      </c>
      <c r="M10" t="e">
        <f>_xlfn.XLOOKUP(_xlfn.CONCAT(M$1,"_",URLs!M10),Descs!$A$2:$A$60, Descs!$D$2:$D$60)</f>
        <v>#N/A</v>
      </c>
      <c r="N10" t="e">
        <f>_xlfn.XLOOKUP(_xlfn.CONCAT(N$1,"_",URLs!N10),Descs!$A$2:$A$60, Descs!$D$2:$D$60)</f>
        <v>#N/A</v>
      </c>
      <c r="O10" t="e">
        <f>_xlfn.XLOOKUP(_xlfn.CONCAT(O$1,"_",URLs!O10),Descs!$A$2:$A$60, Descs!$D$2:$D$60)</f>
        <v>#N/A</v>
      </c>
      <c r="P10" t="e">
        <f>_xlfn.XLOOKUP(_xlfn.CONCAT(P$1,"_",URLs!P10),Descs!$A$2:$A$60, Descs!$D$2:$D$60)</f>
        <v>#N/A</v>
      </c>
      <c r="Q10" t="e">
        <f>_xlfn.XLOOKUP(_xlfn.CONCAT(Q$1,"_",URLs!Q10),Descs!$A$2:$A$60, Descs!$D$2:$D$60)</f>
        <v>#N/A</v>
      </c>
      <c r="R10" t="e">
        <f>_xlfn.XLOOKUP(_xlfn.CONCAT(R$1,"_",URLs!R10),Descs!$A$2:$A$60, Descs!$D$2:$D$60)</f>
        <v>#N/A</v>
      </c>
      <c r="S10" t="e">
        <f>_xlfn.XLOOKUP(_xlfn.CONCAT(S$1,"_",URLs!S10),Descs!$A$2:$A$60, Descs!$D$2:$D$60)</f>
        <v>#N/A</v>
      </c>
    </row>
    <row r="11" spans="1:19" ht="30" x14ac:dyDescent="0.25">
      <c r="A11" s="3" t="str">
        <f t="shared" si="0"/>
        <v>Insights about sales data that compares sale opportunity of unsold hard and soft home products across all groups within all states, america, national, nationwide</v>
      </c>
      <c r="B11" t="str">
        <f>URLs!B11</f>
        <v>https://ip.armeta.com/demo/analytics/sales-opportunity?query=eyJmYW1pbHkiOjl9</v>
      </c>
      <c r="C11" t="str">
        <f>_xlfn.XLOOKUP(_xlfn.CONCAT(C$1,"_",URLs!C11),Descs!$A$2:$A$60, Descs!$D$2:$D$60)</f>
        <v>Insights about sales data</v>
      </c>
      <c r="D11" t="str">
        <f>_xlfn.XLOOKUP(_xlfn.CONCAT(D$1,"_",URLs!D11),Descs!$A$2:$A$60, Descs!$D$2:$D$60)</f>
        <v>compares sale opportunity of unsold</v>
      </c>
      <c r="E11" t="str">
        <f>_xlfn.XLOOKUP(_xlfn.CONCAT(E$1,"_",URLs!E11),Descs!$A$2:$A$60, Descs!$D$2:$D$60)</f>
        <v>all states, america, national, nationwide</v>
      </c>
      <c r="F11" t="str">
        <f>_xlfn.XLOOKUP(_xlfn.CONCAT(F$1,"_",URLs!F11),Descs!$A$2:$A$60, Descs!$D$2:$D$60)</f>
        <v>all groups</v>
      </c>
      <c r="G11" t="str">
        <f>_xlfn.XLOOKUP(_xlfn.CONCAT(G$1,"_",URLs!G11),Descs!$A$2:$A$60, Descs!$D$2:$D$60)</f>
        <v>hard and soft home products</v>
      </c>
      <c r="H11" t="e">
        <f>_xlfn.XLOOKUP(_xlfn.CONCAT(H$1,"_",URLs!H11),Descs!$A$2:$A$60, Descs!$D$2:$D$60)</f>
        <v>#N/A</v>
      </c>
      <c r="I11" t="e">
        <f>_xlfn.XLOOKUP(_xlfn.CONCAT(I$1,"_",URLs!I11),Descs!$A$2:$A$60, Descs!$D$2:$D$60)</f>
        <v>#N/A</v>
      </c>
      <c r="J11" t="e">
        <f>_xlfn.XLOOKUP(_xlfn.CONCAT(J$1,"_",URLs!J11),Descs!$A$2:$A$60, Descs!$D$2:$D$60)</f>
        <v>#N/A</v>
      </c>
      <c r="K11" t="e">
        <f>_xlfn.XLOOKUP(_xlfn.CONCAT(K$1,"_",URLs!K11),Descs!$A$2:$A$60, Descs!$D$2:$D$60)</f>
        <v>#N/A</v>
      </c>
      <c r="L11" t="e">
        <f>_xlfn.XLOOKUP(_xlfn.CONCAT(L$1,"_",URLs!L11),Descs!$A$2:$A$60, Descs!$D$2:$D$60)</f>
        <v>#N/A</v>
      </c>
      <c r="M11" t="e">
        <f>_xlfn.XLOOKUP(_xlfn.CONCAT(M$1,"_",URLs!M11),Descs!$A$2:$A$60, Descs!$D$2:$D$60)</f>
        <v>#N/A</v>
      </c>
      <c r="N11" t="e">
        <f>_xlfn.XLOOKUP(_xlfn.CONCAT(N$1,"_",URLs!N11),Descs!$A$2:$A$60, Descs!$D$2:$D$60)</f>
        <v>#N/A</v>
      </c>
      <c r="O11" t="e">
        <f>_xlfn.XLOOKUP(_xlfn.CONCAT(O$1,"_",URLs!O11),Descs!$A$2:$A$60, Descs!$D$2:$D$60)</f>
        <v>#N/A</v>
      </c>
      <c r="P11" t="e">
        <f>_xlfn.XLOOKUP(_xlfn.CONCAT(P$1,"_",URLs!P11),Descs!$A$2:$A$60, Descs!$D$2:$D$60)</f>
        <v>#N/A</v>
      </c>
      <c r="Q11" t="e">
        <f>_xlfn.XLOOKUP(_xlfn.CONCAT(Q$1,"_",URLs!Q11),Descs!$A$2:$A$60, Descs!$D$2:$D$60)</f>
        <v>#N/A</v>
      </c>
      <c r="R11" t="e">
        <f>_xlfn.XLOOKUP(_xlfn.CONCAT(R$1,"_",URLs!R11),Descs!$A$2:$A$60, Descs!$D$2:$D$60)</f>
        <v>#N/A</v>
      </c>
      <c r="S11" t="e">
        <f>_xlfn.XLOOKUP(_xlfn.CONCAT(S$1,"_",URLs!S11),Descs!$A$2:$A$60, Descs!$D$2:$D$60)</f>
        <v>#N/A</v>
      </c>
    </row>
    <row r="12" spans="1:19" ht="45" x14ac:dyDescent="0.25">
      <c r="A12" s="3" t="str">
        <f>_xlfn.CONCAT(C12, ", the ",I12, " ", D12, ": ", H12, " within ", J12)</f>
        <v>Insights about sales data, the revenue in dollars aggreagted by category for a specified timeframe: year to date, from the start of the current year to today within all locations</v>
      </c>
      <c r="B12" t="str">
        <f>URLs!B12</f>
        <v>https://ip.armeta.com/demo/analytics/sales-retail</v>
      </c>
      <c r="C12" t="str">
        <f>_xlfn.XLOOKUP(_xlfn.CONCAT(C$1,"_",URLs!C12),Descs!$A$2:$A$60, Descs!$D$2:$D$60)</f>
        <v>Insights about sales data</v>
      </c>
      <c r="D12" t="str">
        <f>_xlfn.XLOOKUP(_xlfn.CONCAT(D$1,"_",URLs!D12),Descs!$A$2:$A$60, Descs!$D$2:$D$60)</f>
        <v>aggreagted by category for a specified timeframe</v>
      </c>
      <c r="E12" t="e">
        <f>_xlfn.XLOOKUP(_xlfn.CONCAT(E$1,"_",URLs!E12),Descs!$A$2:$A$60, Descs!$D$2:$D$60)</f>
        <v>#N/A</v>
      </c>
      <c r="F12" t="e">
        <f>_xlfn.XLOOKUP(_xlfn.CONCAT(F$1,"_",URLs!F12),Descs!$A$2:$A$60, Descs!$D$2:$D$60)</f>
        <v>#N/A</v>
      </c>
      <c r="G12" t="e">
        <f>_xlfn.XLOOKUP(_xlfn.CONCAT(G$1,"_",URLs!G12),Descs!$A$2:$A$60, Descs!$D$2:$D$60)</f>
        <v>#N/A</v>
      </c>
      <c r="H12" t="str">
        <f>_xlfn.XLOOKUP(_xlfn.CONCAT(H$1,"_",URLs!H12),Descs!$A$2:$A$60, Descs!$D$2:$D$60)</f>
        <v>year to date, from the start of the current year to today</v>
      </c>
      <c r="I12" t="str">
        <f>_xlfn.XLOOKUP(_xlfn.CONCAT(I$1,"_",URLs!I12),Descs!$A$2:$A$60, Descs!$D$2:$D$60)</f>
        <v>revenue in dollars</v>
      </c>
      <c r="J12" t="str">
        <f>_xlfn.XLOOKUP(_xlfn.CONCAT(J$1,"_",URLs!J12),Descs!$A$2:$A$60, Descs!$D$2:$D$60)</f>
        <v>all locations</v>
      </c>
      <c r="K12" t="e">
        <f>_xlfn.XLOOKUP(_xlfn.CONCAT(K$1,"_",URLs!K12),Descs!$A$2:$A$60, Descs!$D$2:$D$60)</f>
        <v>#N/A</v>
      </c>
      <c r="L12" t="e">
        <f>_xlfn.XLOOKUP(_xlfn.CONCAT(L$1,"_",URLs!L12),Descs!$A$2:$A$60, Descs!$D$2:$D$60)</f>
        <v>#N/A</v>
      </c>
      <c r="M12" t="e">
        <f>_xlfn.XLOOKUP(_xlfn.CONCAT(M$1,"_",URLs!M12),Descs!$A$2:$A$60, Descs!$D$2:$D$60)</f>
        <v>#N/A</v>
      </c>
      <c r="N12" t="e">
        <f>_xlfn.XLOOKUP(_xlfn.CONCAT(N$1,"_",URLs!N12),Descs!$A$2:$A$60, Descs!$D$2:$D$60)</f>
        <v>#N/A</v>
      </c>
      <c r="O12" t="e">
        <f>_xlfn.XLOOKUP(_xlfn.CONCAT(O$1,"_",URLs!O12),Descs!$A$2:$A$60, Descs!$D$2:$D$60)</f>
        <v>#N/A</v>
      </c>
      <c r="P12" t="e">
        <f>_xlfn.XLOOKUP(_xlfn.CONCAT(P$1,"_",URLs!P12),Descs!$A$2:$A$60, Descs!$D$2:$D$60)</f>
        <v>#N/A</v>
      </c>
      <c r="Q12" t="e">
        <f>_xlfn.XLOOKUP(_xlfn.CONCAT(Q$1,"_",URLs!Q12),Descs!$A$2:$A$60, Descs!$D$2:$D$60)</f>
        <v>#N/A</v>
      </c>
      <c r="R12" t="e">
        <f>_xlfn.XLOOKUP(_xlfn.CONCAT(R$1,"_",URLs!R12),Descs!$A$2:$A$60, Descs!$D$2:$D$60)</f>
        <v>#N/A</v>
      </c>
      <c r="S12" t="e">
        <f>_xlfn.XLOOKUP(_xlfn.CONCAT(S$1,"_",URLs!S12),Descs!$A$2:$A$60, Descs!$D$2:$D$60)</f>
        <v>#N/A</v>
      </c>
    </row>
    <row r="13" spans="1:19" ht="45" x14ac:dyDescent="0.25">
      <c r="A13" s="3" t="str">
        <f t="shared" ref="A13:A19" si="1">_xlfn.CONCAT(C13, ", the ",I13, " ", D13, ": ", H13, " within ", J13)</f>
        <v>Insights about sales data, the number of units sold aggreagted by category for a specified timeframe: year to date, from the start of the current year to today within all locations</v>
      </c>
      <c r="B13" t="str">
        <f>URLs!B13</f>
        <v>https://ip.armeta.com/demo/analytics/sales-retail?query=eyJtZXRyaWMiOiJ1bml0cyJ9</v>
      </c>
      <c r="C13" t="str">
        <f>_xlfn.XLOOKUP(_xlfn.CONCAT(C$1,"_",URLs!C13),Descs!$A$2:$A$60, Descs!$D$2:$D$60)</f>
        <v>Insights about sales data</v>
      </c>
      <c r="D13" t="str">
        <f>_xlfn.XLOOKUP(_xlfn.CONCAT(D$1,"_",URLs!D13),Descs!$A$2:$A$60, Descs!$D$2:$D$60)</f>
        <v>aggreagted by category for a specified timeframe</v>
      </c>
      <c r="E13" t="e">
        <f>_xlfn.XLOOKUP(_xlfn.CONCAT(E$1,"_",URLs!E13),Descs!$A$2:$A$60, Descs!$D$2:$D$60)</f>
        <v>#N/A</v>
      </c>
      <c r="F13" t="e">
        <f>_xlfn.XLOOKUP(_xlfn.CONCAT(F$1,"_",URLs!F13),Descs!$A$2:$A$60, Descs!$D$2:$D$60)</f>
        <v>#N/A</v>
      </c>
      <c r="G13" t="e">
        <f>_xlfn.XLOOKUP(_xlfn.CONCAT(G$1,"_",URLs!G13),Descs!$A$2:$A$60, Descs!$D$2:$D$60)</f>
        <v>#N/A</v>
      </c>
      <c r="H13" t="str">
        <f>_xlfn.XLOOKUP(_xlfn.CONCAT(H$1,"_",URLs!H13),Descs!$A$2:$A$60, Descs!$D$2:$D$60)</f>
        <v>year to date, from the start of the current year to today</v>
      </c>
      <c r="I13" t="str">
        <f>_xlfn.XLOOKUP(_xlfn.CONCAT(I$1,"_",URLs!I13),Descs!$A$2:$A$60, Descs!$D$2:$D$60)</f>
        <v>number of units sold</v>
      </c>
      <c r="J13" t="str">
        <f>_xlfn.XLOOKUP(_xlfn.CONCAT(J$1,"_",URLs!J13),Descs!$A$2:$A$60, Descs!$D$2:$D$60)</f>
        <v>all locations</v>
      </c>
      <c r="K13" t="e">
        <f>_xlfn.XLOOKUP(_xlfn.CONCAT(K$1,"_",URLs!K13),Descs!$A$2:$A$60, Descs!$D$2:$D$60)</f>
        <v>#N/A</v>
      </c>
      <c r="L13" t="e">
        <f>_xlfn.XLOOKUP(_xlfn.CONCAT(L$1,"_",URLs!L13),Descs!$A$2:$A$60, Descs!$D$2:$D$60)</f>
        <v>#N/A</v>
      </c>
      <c r="M13" t="e">
        <f>_xlfn.XLOOKUP(_xlfn.CONCAT(M$1,"_",URLs!M13),Descs!$A$2:$A$60, Descs!$D$2:$D$60)</f>
        <v>#N/A</v>
      </c>
      <c r="N13" t="e">
        <f>_xlfn.XLOOKUP(_xlfn.CONCAT(N$1,"_",URLs!N13),Descs!$A$2:$A$60, Descs!$D$2:$D$60)</f>
        <v>#N/A</v>
      </c>
      <c r="O13" t="e">
        <f>_xlfn.XLOOKUP(_xlfn.CONCAT(O$1,"_",URLs!O13),Descs!$A$2:$A$60, Descs!$D$2:$D$60)</f>
        <v>#N/A</v>
      </c>
      <c r="P13" t="e">
        <f>_xlfn.XLOOKUP(_xlfn.CONCAT(P$1,"_",URLs!P13),Descs!$A$2:$A$60, Descs!$D$2:$D$60)</f>
        <v>#N/A</v>
      </c>
      <c r="Q13" t="e">
        <f>_xlfn.XLOOKUP(_xlfn.CONCAT(Q$1,"_",URLs!Q13),Descs!$A$2:$A$60, Descs!$D$2:$D$60)</f>
        <v>#N/A</v>
      </c>
      <c r="R13" t="e">
        <f>_xlfn.XLOOKUP(_xlfn.CONCAT(R$1,"_",URLs!R13),Descs!$A$2:$A$60, Descs!$D$2:$D$60)</f>
        <v>#N/A</v>
      </c>
      <c r="S13" t="e">
        <f>_xlfn.XLOOKUP(_xlfn.CONCAT(S$1,"_",URLs!S13),Descs!$A$2:$A$60, Descs!$D$2:$D$60)</f>
        <v>#N/A</v>
      </c>
    </row>
    <row r="14" spans="1:19" ht="45" x14ac:dyDescent="0.25">
      <c r="A14" s="3" t="str">
        <f t="shared" si="1"/>
        <v>Insights about sales data, the revenue in dollars aggreagted by category for a specified timeframe: month to date, from the start of the month to today within all locations</v>
      </c>
      <c r="B14" t="str">
        <f>URLs!B14</f>
        <v>https://ip.armeta.com/demo/analytics/sales-retail?query=eyJtZXRyaWMiOiJkb2xsYXJzIiwidGltZWZyYW1lIjoiTVREIn0%3D</v>
      </c>
      <c r="C14" t="str">
        <f>_xlfn.XLOOKUP(_xlfn.CONCAT(C$1,"_",URLs!C14),Descs!$A$2:$A$60, Descs!$D$2:$D$60)</f>
        <v>Insights about sales data</v>
      </c>
      <c r="D14" t="str">
        <f>_xlfn.XLOOKUP(_xlfn.CONCAT(D$1,"_",URLs!D14),Descs!$A$2:$A$60, Descs!$D$2:$D$60)</f>
        <v>aggreagted by category for a specified timeframe</v>
      </c>
      <c r="E14" t="e">
        <f>_xlfn.XLOOKUP(_xlfn.CONCAT(E$1,"_",URLs!E14),Descs!$A$2:$A$60, Descs!$D$2:$D$60)</f>
        <v>#N/A</v>
      </c>
      <c r="F14" t="e">
        <f>_xlfn.XLOOKUP(_xlfn.CONCAT(F$1,"_",URLs!F14),Descs!$A$2:$A$60, Descs!$D$2:$D$60)</f>
        <v>#N/A</v>
      </c>
      <c r="G14" t="e">
        <f>_xlfn.XLOOKUP(_xlfn.CONCAT(G$1,"_",URLs!G14),Descs!$A$2:$A$60, Descs!$D$2:$D$60)</f>
        <v>#N/A</v>
      </c>
      <c r="H14" t="str">
        <f>_xlfn.XLOOKUP(_xlfn.CONCAT(H$1,"_",URLs!H14),Descs!$A$2:$A$60, Descs!$D$2:$D$60)</f>
        <v>month to date, from the start of the month to today</v>
      </c>
      <c r="I14" t="str">
        <f>_xlfn.XLOOKUP(_xlfn.CONCAT(I$1,"_",URLs!I14),Descs!$A$2:$A$60, Descs!$D$2:$D$60)</f>
        <v>revenue in dollars</v>
      </c>
      <c r="J14" t="str">
        <f>_xlfn.XLOOKUP(_xlfn.CONCAT(J$1,"_",URLs!J14),Descs!$A$2:$A$60, Descs!$D$2:$D$60)</f>
        <v>all locations</v>
      </c>
      <c r="K14" t="e">
        <f>_xlfn.XLOOKUP(_xlfn.CONCAT(K$1,"_",URLs!K14),Descs!$A$2:$A$60, Descs!$D$2:$D$60)</f>
        <v>#N/A</v>
      </c>
      <c r="L14" t="e">
        <f>_xlfn.XLOOKUP(_xlfn.CONCAT(L$1,"_",URLs!L14),Descs!$A$2:$A$60, Descs!$D$2:$D$60)</f>
        <v>#N/A</v>
      </c>
      <c r="M14" t="e">
        <f>_xlfn.XLOOKUP(_xlfn.CONCAT(M$1,"_",URLs!M14),Descs!$A$2:$A$60, Descs!$D$2:$D$60)</f>
        <v>#N/A</v>
      </c>
      <c r="N14" t="e">
        <f>_xlfn.XLOOKUP(_xlfn.CONCAT(N$1,"_",URLs!N14),Descs!$A$2:$A$60, Descs!$D$2:$D$60)</f>
        <v>#N/A</v>
      </c>
      <c r="O14" t="e">
        <f>_xlfn.XLOOKUP(_xlfn.CONCAT(O$1,"_",URLs!O14),Descs!$A$2:$A$60, Descs!$D$2:$D$60)</f>
        <v>#N/A</v>
      </c>
      <c r="P14" t="e">
        <f>_xlfn.XLOOKUP(_xlfn.CONCAT(P$1,"_",URLs!P14),Descs!$A$2:$A$60, Descs!$D$2:$D$60)</f>
        <v>#N/A</v>
      </c>
      <c r="Q14" t="e">
        <f>_xlfn.XLOOKUP(_xlfn.CONCAT(Q$1,"_",URLs!Q14),Descs!$A$2:$A$60, Descs!$D$2:$D$60)</f>
        <v>#N/A</v>
      </c>
      <c r="R14" t="e">
        <f>_xlfn.XLOOKUP(_xlfn.CONCAT(R$1,"_",URLs!R14),Descs!$A$2:$A$60, Descs!$D$2:$D$60)</f>
        <v>#N/A</v>
      </c>
      <c r="S14" t="e">
        <f>_xlfn.XLOOKUP(_xlfn.CONCAT(S$1,"_",URLs!S14),Descs!$A$2:$A$60, Descs!$D$2:$D$60)</f>
        <v>#N/A</v>
      </c>
    </row>
    <row r="15" spans="1:19" ht="45" x14ac:dyDescent="0.25">
      <c r="A15" s="3" t="str">
        <f t="shared" si="1"/>
        <v>Insights about sales data, the number of units sold aggreagted by category for a specified timeframe: month to date, from the start of the month to today within all locations</v>
      </c>
      <c r="B15" t="str">
        <f>URLs!B15</f>
        <v>https://ip.armeta.com/demo/analytics/sales-retail?query=eyJtZXRyaWMiOiJ1bml0cyIsInRpbWVmcmFtZSI6Ik1URCJ9</v>
      </c>
      <c r="C15" t="str">
        <f>_xlfn.XLOOKUP(_xlfn.CONCAT(C$1,"_",URLs!C15),Descs!$A$2:$A$60, Descs!$D$2:$D$60)</f>
        <v>Insights about sales data</v>
      </c>
      <c r="D15" t="str">
        <f>_xlfn.XLOOKUP(_xlfn.CONCAT(D$1,"_",URLs!D15),Descs!$A$2:$A$60, Descs!$D$2:$D$60)</f>
        <v>aggreagted by category for a specified timeframe</v>
      </c>
      <c r="E15" t="e">
        <f>_xlfn.XLOOKUP(_xlfn.CONCAT(E$1,"_",URLs!E15),Descs!$A$2:$A$60, Descs!$D$2:$D$60)</f>
        <v>#N/A</v>
      </c>
      <c r="F15" t="e">
        <f>_xlfn.XLOOKUP(_xlfn.CONCAT(F$1,"_",URLs!F15),Descs!$A$2:$A$60, Descs!$D$2:$D$60)</f>
        <v>#N/A</v>
      </c>
      <c r="G15" t="e">
        <f>_xlfn.XLOOKUP(_xlfn.CONCAT(G$1,"_",URLs!G15),Descs!$A$2:$A$60, Descs!$D$2:$D$60)</f>
        <v>#N/A</v>
      </c>
      <c r="H15" t="str">
        <f>_xlfn.XLOOKUP(_xlfn.CONCAT(H$1,"_",URLs!H15),Descs!$A$2:$A$60, Descs!$D$2:$D$60)</f>
        <v>month to date, from the start of the month to today</v>
      </c>
      <c r="I15" t="str">
        <f>_xlfn.XLOOKUP(_xlfn.CONCAT(I$1,"_",URLs!I15),Descs!$A$2:$A$60, Descs!$D$2:$D$60)</f>
        <v>number of units sold</v>
      </c>
      <c r="J15" t="str">
        <f>_xlfn.XLOOKUP(_xlfn.CONCAT(J$1,"_",URLs!J15),Descs!$A$2:$A$60, Descs!$D$2:$D$60)</f>
        <v>all locations</v>
      </c>
      <c r="K15" t="e">
        <f>_xlfn.XLOOKUP(_xlfn.CONCAT(K$1,"_",URLs!K15),Descs!$A$2:$A$60, Descs!$D$2:$D$60)</f>
        <v>#N/A</v>
      </c>
      <c r="L15" t="e">
        <f>_xlfn.XLOOKUP(_xlfn.CONCAT(L$1,"_",URLs!L15),Descs!$A$2:$A$60, Descs!$D$2:$D$60)</f>
        <v>#N/A</v>
      </c>
      <c r="M15" t="e">
        <f>_xlfn.XLOOKUP(_xlfn.CONCAT(M$1,"_",URLs!M15),Descs!$A$2:$A$60, Descs!$D$2:$D$60)</f>
        <v>#N/A</v>
      </c>
      <c r="N15" t="e">
        <f>_xlfn.XLOOKUP(_xlfn.CONCAT(N$1,"_",URLs!N15),Descs!$A$2:$A$60, Descs!$D$2:$D$60)</f>
        <v>#N/A</v>
      </c>
      <c r="O15" t="e">
        <f>_xlfn.XLOOKUP(_xlfn.CONCAT(O$1,"_",URLs!O15),Descs!$A$2:$A$60, Descs!$D$2:$D$60)</f>
        <v>#N/A</v>
      </c>
      <c r="P15" t="e">
        <f>_xlfn.XLOOKUP(_xlfn.CONCAT(P$1,"_",URLs!P15),Descs!$A$2:$A$60, Descs!$D$2:$D$60)</f>
        <v>#N/A</v>
      </c>
      <c r="Q15" t="e">
        <f>_xlfn.XLOOKUP(_xlfn.CONCAT(Q$1,"_",URLs!Q15),Descs!$A$2:$A$60, Descs!$D$2:$D$60)</f>
        <v>#N/A</v>
      </c>
      <c r="R15" t="e">
        <f>_xlfn.XLOOKUP(_xlfn.CONCAT(R$1,"_",URLs!R15),Descs!$A$2:$A$60, Descs!$D$2:$D$60)</f>
        <v>#N/A</v>
      </c>
      <c r="S15" t="e">
        <f>_xlfn.XLOOKUP(_xlfn.CONCAT(S$1,"_",URLs!S15),Descs!$A$2:$A$60, Descs!$D$2:$D$60)</f>
        <v>#N/A</v>
      </c>
    </row>
    <row r="16" spans="1:19" ht="45" x14ac:dyDescent="0.25">
      <c r="A16" s="3" t="str">
        <f t="shared" si="1"/>
        <v>Insights about sales data, the revenue in dollars aggreagted by category for a specified timeframe: week to date, from the start of the week to today within all locations</v>
      </c>
      <c r="B16" t="str">
        <f>URLs!B16</f>
        <v>https://ip.armeta.com/demo/analytics/sales-retail?query=eyJtZXRyaWMiOiJkb2xsYXJzIiwidGltZWZyYW1lIjoiV1REIn0%3D</v>
      </c>
      <c r="C16" t="str">
        <f>_xlfn.XLOOKUP(_xlfn.CONCAT(C$1,"_",URLs!C16),Descs!$A$2:$A$60, Descs!$D$2:$D$60)</f>
        <v>Insights about sales data</v>
      </c>
      <c r="D16" t="str">
        <f>_xlfn.XLOOKUP(_xlfn.CONCAT(D$1,"_",URLs!D16),Descs!$A$2:$A$60, Descs!$D$2:$D$60)</f>
        <v>aggreagted by category for a specified timeframe</v>
      </c>
      <c r="E16" t="e">
        <f>_xlfn.XLOOKUP(_xlfn.CONCAT(E$1,"_",URLs!E16),Descs!$A$2:$A$60, Descs!$D$2:$D$60)</f>
        <v>#N/A</v>
      </c>
      <c r="F16" t="e">
        <f>_xlfn.XLOOKUP(_xlfn.CONCAT(F$1,"_",URLs!F16),Descs!$A$2:$A$60, Descs!$D$2:$D$60)</f>
        <v>#N/A</v>
      </c>
      <c r="G16" t="e">
        <f>_xlfn.XLOOKUP(_xlfn.CONCAT(G$1,"_",URLs!G16),Descs!$A$2:$A$60, Descs!$D$2:$D$60)</f>
        <v>#N/A</v>
      </c>
      <c r="H16" t="str">
        <f>_xlfn.XLOOKUP(_xlfn.CONCAT(H$1,"_",URLs!H16),Descs!$A$2:$A$60, Descs!$D$2:$D$60)</f>
        <v>week to date, from the start of the week to today</v>
      </c>
      <c r="I16" t="str">
        <f>_xlfn.XLOOKUP(_xlfn.CONCAT(I$1,"_",URLs!I16),Descs!$A$2:$A$60, Descs!$D$2:$D$60)</f>
        <v>revenue in dollars</v>
      </c>
      <c r="J16" t="str">
        <f>_xlfn.XLOOKUP(_xlfn.CONCAT(J$1,"_",URLs!J16),Descs!$A$2:$A$60, Descs!$D$2:$D$60)</f>
        <v>all locations</v>
      </c>
      <c r="K16" t="e">
        <f>_xlfn.XLOOKUP(_xlfn.CONCAT(K$1,"_",URLs!K16),Descs!$A$2:$A$60, Descs!$D$2:$D$60)</f>
        <v>#N/A</v>
      </c>
      <c r="L16" t="e">
        <f>_xlfn.XLOOKUP(_xlfn.CONCAT(L$1,"_",URLs!L16),Descs!$A$2:$A$60, Descs!$D$2:$D$60)</f>
        <v>#N/A</v>
      </c>
      <c r="M16" t="e">
        <f>_xlfn.XLOOKUP(_xlfn.CONCAT(M$1,"_",URLs!M16),Descs!$A$2:$A$60, Descs!$D$2:$D$60)</f>
        <v>#N/A</v>
      </c>
      <c r="N16" t="e">
        <f>_xlfn.XLOOKUP(_xlfn.CONCAT(N$1,"_",URLs!N16),Descs!$A$2:$A$60, Descs!$D$2:$D$60)</f>
        <v>#N/A</v>
      </c>
      <c r="O16" t="e">
        <f>_xlfn.XLOOKUP(_xlfn.CONCAT(O$1,"_",URLs!O16),Descs!$A$2:$A$60, Descs!$D$2:$D$60)</f>
        <v>#N/A</v>
      </c>
      <c r="P16" t="e">
        <f>_xlfn.XLOOKUP(_xlfn.CONCAT(P$1,"_",URLs!P16),Descs!$A$2:$A$60, Descs!$D$2:$D$60)</f>
        <v>#N/A</v>
      </c>
      <c r="Q16" t="e">
        <f>_xlfn.XLOOKUP(_xlfn.CONCAT(Q$1,"_",URLs!Q16),Descs!$A$2:$A$60, Descs!$D$2:$D$60)</f>
        <v>#N/A</v>
      </c>
      <c r="R16" t="e">
        <f>_xlfn.XLOOKUP(_xlfn.CONCAT(R$1,"_",URLs!R16),Descs!$A$2:$A$60, Descs!$D$2:$D$60)</f>
        <v>#N/A</v>
      </c>
      <c r="S16" t="e">
        <f>_xlfn.XLOOKUP(_xlfn.CONCAT(S$1,"_",URLs!S16),Descs!$A$2:$A$60, Descs!$D$2:$D$60)</f>
        <v>#N/A</v>
      </c>
    </row>
    <row r="17" spans="1:19" ht="45" x14ac:dyDescent="0.25">
      <c r="A17" s="3" t="str">
        <f t="shared" si="1"/>
        <v>Insights about sales data, the number of units sold aggreagted by category for a specified timeframe: week to date, from the start of the week to today within all locations</v>
      </c>
      <c r="B17" t="str">
        <f>URLs!B17</f>
        <v>https://ip.armeta.com/demo/analytics/sales-retail?query=eyJtZXRyaWMiOiJ1bml0cyIsInRpbWVmcmFtZSI6IldURCJ9</v>
      </c>
      <c r="C17" t="str">
        <f>_xlfn.XLOOKUP(_xlfn.CONCAT(C$1,"_",URLs!C17),Descs!$A$2:$A$60, Descs!$D$2:$D$60)</f>
        <v>Insights about sales data</v>
      </c>
      <c r="D17" t="str">
        <f>_xlfn.XLOOKUP(_xlfn.CONCAT(D$1,"_",URLs!D17),Descs!$A$2:$A$60, Descs!$D$2:$D$60)</f>
        <v>aggreagted by category for a specified timeframe</v>
      </c>
      <c r="E17" t="e">
        <f>_xlfn.XLOOKUP(_xlfn.CONCAT(E$1,"_",URLs!E17),Descs!$A$2:$A$60, Descs!$D$2:$D$60)</f>
        <v>#N/A</v>
      </c>
      <c r="F17" t="e">
        <f>_xlfn.XLOOKUP(_xlfn.CONCAT(F$1,"_",URLs!F17),Descs!$A$2:$A$60, Descs!$D$2:$D$60)</f>
        <v>#N/A</v>
      </c>
      <c r="G17" t="e">
        <f>_xlfn.XLOOKUP(_xlfn.CONCAT(G$1,"_",URLs!G17),Descs!$A$2:$A$60, Descs!$D$2:$D$60)</f>
        <v>#N/A</v>
      </c>
      <c r="H17" t="str">
        <f>_xlfn.XLOOKUP(_xlfn.CONCAT(H$1,"_",URLs!H17),Descs!$A$2:$A$60, Descs!$D$2:$D$60)</f>
        <v>week to date, from the start of the week to today</v>
      </c>
      <c r="I17" t="str">
        <f>_xlfn.XLOOKUP(_xlfn.CONCAT(I$1,"_",URLs!I17),Descs!$A$2:$A$60, Descs!$D$2:$D$60)</f>
        <v>number of units sold</v>
      </c>
      <c r="J17" t="str">
        <f>_xlfn.XLOOKUP(_xlfn.CONCAT(J$1,"_",URLs!J17),Descs!$A$2:$A$60, Descs!$D$2:$D$60)</f>
        <v>all locations</v>
      </c>
      <c r="K17" t="e">
        <f>_xlfn.XLOOKUP(_xlfn.CONCAT(K$1,"_",URLs!K17),Descs!$A$2:$A$60, Descs!$D$2:$D$60)</f>
        <v>#N/A</v>
      </c>
      <c r="L17" t="e">
        <f>_xlfn.XLOOKUP(_xlfn.CONCAT(L$1,"_",URLs!L17),Descs!$A$2:$A$60, Descs!$D$2:$D$60)</f>
        <v>#N/A</v>
      </c>
      <c r="M17" t="e">
        <f>_xlfn.XLOOKUP(_xlfn.CONCAT(M$1,"_",URLs!M17),Descs!$A$2:$A$60, Descs!$D$2:$D$60)</f>
        <v>#N/A</v>
      </c>
      <c r="N17" t="e">
        <f>_xlfn.XLOOKUP(_xlfn.CONCAT(N$1,"_",URLs!N17),Descs!$A$2:$A$60, Descs!$D$2:$D$60)</f>
        <v>#N/A</v>
      </c>
      <c r="O17" t="e">
        <f>_xlfn.XLOOKUP(_xlfn.CONCAT(O$1,"_",URLs!O17),Descs!$A$2:$A$60, Descs!$D$2:$D$60)</f>
        <v>#N/A</v>
      </c>
      <c r="P17" t="e">
        <f>_xlfn.XLOOKUP(_xlfn.CONCAT(P$1,"_",URLs!P17),Descs!$A$2:$A$60, Descs!$D$2:$D$60)</f>
        <v>#N/A</v>
      </c>
      <c r="Q17" t="e">
        <f>_xlfn.XLOOKUP(_xlfn.CONCAT(Q$1,"_",URLs!Q17),Descs!$A$2:$A$60, Descs!$D$2:$D$60)</f>
        <v>#N/A</v>
      </c>
      <c r="R17" t="e">
        <f>_xlfn.XLOOKUP(_xlfn.CONCAT(R$1,"_",URLs!R17),Descs!$A$2:$A$60, Descs!$D$2:$D$60)</f>
        <v>#N/A</v>
      </c>
      <c r="S17" t="e">
        <f>_xlfn.XLOOKUP(_xlfn.CONCAT(S$1,"_",URLs!S17),Descs!$A$2:$A$60, Descs!$D$2:$D$60)</f>
        <v>#N/A</v>
      </c>
    </row>
    <row r="18" spans="1:19" ht="30" x14ac:dyDescent="0.25">
      <c r="A18" s="3" t="str">
        <f t="shared" si="1"/>
        <v>Insights about sales data, the revenue in dollars aggreagted by category for a specified timeframe: from yesterday within all locations</v>
      </c>
      <c r="B18" t="str">
        <f>URLs!B18</f>
        <v>https://ip.armeta.com/demo/analytics/sales-retail?query=eyJtZXRyaWMiOiJkb2xsYXJzIiwidGltZWZyYW1lIjoiREFZIn0%3D</v>
      </c>
      <c r="C18" t="str">
        <f>_xlfn.XLOOKUP(_xlfn.CONCAT(C$1,"_",URLs!C18),Descs!$A$2:$A$60, Descs!$D$2:$D$60)</f>
        <v>Insights about sales data</v>
      </c>
      <c r="D18" t="str">
        <f>_xlfn.XLOOKUP(_xlfn.CONCAT(D$1,"_",URLs!D18),Descs!$A$2:$A$60, Descs!$D$2:$D$60)</f>
        <v>aggreagted by category for a specified timeframe</v>
      </c>
      <c r="E18" t="e">
        <f>_xlfn.XLOOKUP(_xlfn.CONCAT(E$1,"_",URLs!E18),Descs!$A$2:$A$60, Descs!$D$2:$D$60)</f>
        <v>#N/A</v>
      </c>
      <c r="F18" t="e">
        <f>_xlfn.XLOOKUP(_xlfn.CONCAT(F$1,"_",URLs!F18),Descs!$A$2:$A$60, Descs!$D$2:$D$60)</f>
        <v>#N/A</v>
      </c>
      <c r="G18" t="e">
        <f>_xlfn.XLOOKUP(_xlfn.CONCAT(G$1,"_",URLs!G18),Descs!$A$2:$A$60, Descs!$D$2:$D$60)</f>
        <v>#N/A</v>
      </c>
      <c r="H18" t="str">
        <f>_xlfn.XLOOKUP(_xlfn.CONCAT(H$1,"_",URLs!H18),Descs!$A$2:$A$60, Descs!$D$2:$D$60)</f>
        <v>from yesterday</v>
      </c>
      <c r="I18" t="str">
        <f>_xlfn.XLOOKUP(_xlfn.CONCAT(I$1,"_",URLs!I18),Descs!$A$2:$A$60, Descs!$D$2:$D$60)</f>
        <v>revenue in dollars</v>
      </c>
      <c r="J18" t="str">
        <f>_xlfn.XLOOKUP(_xlfn.CONCAT(J$1,"_",URLs!J18),Descs!$A$2:$A$60, Descs!$D$2:$D$60)</f>
        <v>all locations</v>
      </c>
      <c r="K18" t="e">
        <f>_xlfn.XLOOKUP(_xlfn.CONCAT(K$1,"_",URLs!K18),Descs!$A$2:$A$60, Descs!$D$2:$D$60)</f>
        <v>#N/A</v>
      </c>
      <c r="L18" t="e">
        <f>_xlfn.XLOOKUP(_xlfn.CONCAT(L$1,"_",URLs!L18),Descs!$A$2:$A$60, Descs!$D$2:$D$60)</f>
        <v>#N/A</v>
      </c>
      <c r="M18" t="e">
        <f>_xlfn.XLOOKUP(_xlfn.CONCAT(M$1,"_",URLs!M18),Descs!$A$2:$A$60, Descs!$D$2:$D$60)</f>
        <v>#N/A</v>
      </c>
      <c r="N18" t="e">
        <f>_xlfn.XLOOKUP(_xlfn.CONCAT(N$1,"_",URLs!N18),Descs!$A$2:$A$60, Descs!$D$2:$D$60)</f>
        <v>#N/A</v>
      </c>
      <c r="O18" t="e">
        <f>_xlfn.XLOOKUP(_xlfn.CONCAT(O$1,"_",URLs!O18),Descs!$A$2:$A$60, Descs!$D$2:$D$60)</f>
        <v>#N/A</v>
      </c>
      <c r="P18" t="e">
        <f>_xlfn.XLOOKUP(_xlfn.CONCAT(P$1,"_",URLs!P18),Descs!$A$2:$A$60, Descs!$D$2:$D$60)</f>
        <v>#N/A</v>
      </c>
      <c r="Q18" t="e">
        <f>_xlfn.XLOOKUP(_xlfn.CONCAT(Q$1,"_",URLs!Q18),Descs!$A$2:$A$60, Descs!$D$2:$D$60)</f>
        <v>#N/A</v>
      </c>
      <c r="R18" t="e">
        <f>_xlfn.XLOOKUP(_xlfn.CONCAT(R$1,"_",URLs!R18),Descs!$A$2:$A$60, Descs!$D$2:$D$60)</f>
        <v>#N/A</v>
      </c>
      <c r="S18" t="e">
        <f>_xlfn.XLOOKUP(_xlfn.CONCAT(S$1,"_",URLs!S18),Descs!$A$2:$A$60, Descs!$D$2:$D$60)</f>
        <v>#N/A</v>
      </c>
    </row>
    <row r="19" spans="1:19" ht="30" x14ac:dyDescent="0.25">
      <c r="A19" s="3" t="str">
        <f t="shared" si="1"/>
        <v>Insights about sales data, the number of units sold aggreagted by category for a specified timeframe: from yesterday within all locations</v>
      </c>
      <c r="B19" t="str">
        <f>URLs!B19</f>
        <v>https://ip.armeta.com/demo/analytics/sales-retail?query=eyJtZXRyaWMiOiJ1bml0cyIsInRpbWVmcmFtZSI6IkRBWSJ9</v>
      </c>
      <c r="C19" t="str">
        <f>_xlfn.XLOOKUP(_xlfn.CONCAT(C$1,"_",URLs!C19),Descs!$A$2:$A$60, Descs!$D$2:$D$60)</f>
        <v>Insights about sales data</v>
      </c>
      <c r="D19" t="str">
        <f>_xlfn.XLOOKUP(_xlfn.CONCAT(D$1,"_",URLs!D19),Descs!$A$2:$A$60, Descs!$D$2:$D$60)</f>
        <v>aggreagted by category for a specified timeframe</v>
      </c>
      <c r="E19" t="e">
        <f>_xlfn.XLOOKUP(_xlfn.CONCAT(E$1,"_",URLs!E19),Descs!$A$2:$A$60, Descs!$D$2:$D$60)</f>
        <v>#N/A</v>
      </c>
      <c r="F19" t="e">
        <f>_xlfn.XLOOKUP(_xlfn.CONCAT(F$1,"_",URLs!F19),Descs!$A$2:$A$60, Descs!$D$2:$D$60)</f>
        <v>#N/A</v>
      </c>
      <c r="G19" t="e">
        <f>_xlfn.XLOOKUP(_xlfn.CONCAT(G$1,"_",URLs!G19),Descs!$A$2:$A$60, Descs!$D$2:$D$60)</f>
        <v>#N/A</v>
      </c>
      <c r="H19" t="str">
        <f>_xlfn.XLOOKUP(_xlfn.CONCAT(H$1,"_",URLs!H19),Descs!$A$2:$A$60, Descs!$D$2:$D$60)</f>
        <v>from yesterday</v>
      </c>
      <c r="I19" t="str">
        <f>_xlfn.XLOOKUP(_xlfn.CONCAT(I$1,"_",URLs!I19),Descs!$A$2:$A$60, Descs!$D$2:$D$60)</f>
        <v>number of units sold</v>
      </c>
      <c r="J19" t="str">
        <f>_xlfn.XLOOKUP(_xlfn.CONCAT(J$1,"_",URLs!J19),Descs!$A$2:$A$60, Descs!$D$2:$D$60)</f>
        <v>all locations</v>
      </c>
      <c r="K19" t="e">
        <f>_xlfn.XLOOKUP(_xlfn.CONCAT(K$1,"_",URLs!K19),Descs!$A$2:$A$60, Descs!$D$2:$D$60)</f>
        <v>#N/A</v>
      </c>
      <c r="L19" t="e">
        <f>_xlfn.XLOOKUP(_xlfn.CONCAT(L$1,"_",URLs!L19),Descs!$A$2:$A$60, Descs!$D$2:$D$60)</f>
        <v>#N/A</v>
      </c>
      <c r="M19" t="e">
        <f>_xlfn.XLOOKUP(_xlfn.CONCAT(M$1,"_",URLs!M19),Descs!$A$2:$A$60, Descs!$D$2:$D$60)</f>
        <v>#N/A</v>
      </c>
      <c r="N19" t="e">
        <f>_xlfn.XLOOKUP(_xlfn.CONCAT(N$1,"_",URLs!N19),Descs!$A$2:$A$60, Descs!$D$2:$D$60)</f>
        <v>#N/A</v>
      </c>
      <c r="O19" t="e">
        <f>_xlfn.XLOOKUP(_xlfn.CONCAT(O$1,"_",URLs!O19),Descs!$A$2:$A$60, Descs!$D$2:$D$60)</f>
        <v>#N/A</v>
      </c>
      <c r="P19" t="e">
        <f>_xlfn.XLOOKUP(_xlfn.CONCAT(P$1,"_",URLs!P19),Descs!$A$2:$A$60, Descs!$D$2:$D$60)</f>
        <v>#N/A</v>
      </c>
      <c r="Q19" t="e">
        <f>_xlfn.XLOOKUP(_xlfn.CONCAT(Q$1,"_",URLs!Q19),Descs!$A$2:$A$60, Descs!$D$2:$D$60)</f>
        <v>#N/A</v>
      </c>
      <c r="R19" t="e">
        <f>_xlfn.XLOOKUP(_xlfn.CONCAT(R$1,"_",URLs!R19),Descs!$A$2:$A$60, Descs!$D$2:$D$60)</f>
        <v>#N/A</v>
      </c>
      <c r="S19" t="e">
        <f>_xlfn.XLOOKUP(_xlfn.CONCAT(S$1,"_",URLs!S19),Descs!$A$2:$A$60, Descs!$D$2:$D$60)</f>
        <v>#N/A</v>
      </c>
    </row>
    <row r="20" spans="1:19" ht="45" x14ac:dyDescent="0.25">
      <c r="A20" s="3" t="str">
        <f>_xlfn.CONCAT(C20, " to ", D20, " within the timeframe of ", H20, " and located in ", J20, " and in ", K20)</f>
        <v>Insights about sales data to gain insight on how certain products are selling. Who and how products are sold within the timeframe of year to date, from the start of the current year to today and located in all locations and in all positions</v>
      </c>
      <c r="B20" t="str">
        <f>URLs!B20</f>
        <v>https://ip.armeta.com/demo/analytics/analysis-product</v>
      </c>
      <c r="C20" t="str">
        <f>_xlfn.XLOOKUP(_xlfn.CONCAT(C$1,"_",URLs!C20),Descs!$A$2:$A$60, Descs!$D$2:$D$60)</f>
        <v>Insights about sales data</v>
      </c>
      <c r="D20" t="str">
        <f>_xlfn.XLOOKUP(_xlfn.CONCAT(D$1,"_",URLs!D20),Descs!$A$2:$A$60, Descs!$D$2:$D$60)</f>
        <v>gain insight on how certain products are selling. Who and how products are sold</v>
      </c>
      <c r="E20" t="e">
        <f>_xlfn.XLOOKUP(_xlfn.CONCAT(E$1,"_",URLs!E20),Descs!$A$2:$A$60, Descs!$D$2:$D$60)</f>
        <v>#N/A</v>
      </c>
      <c r="F20" t="e">
        <f>_xlfn.XLOOKUP(_xlfn.CONCAT(F$1,"_",URLs!F20),Descs!$A$2:$A$60, Descs!$D$2:$D$60)</f>
        <v>#N/A</v>
      </c>
      <c r="G20" t="e">
        <f>_xlfn.XLOOKUP(_xlfn.CONCAT(G$1,"_",URLs!G20),Descs!$A$2:$A$60, Descs!$D$2:$D$60)</f>
        <v>#N/A</v>
      </c>
      <c r="H20" t="str">
        <f>_xlfn.XLOOKUP(_xlfn.CONCAT(H$1,"_",URLs!H20),Descs!$A$2:$A$60, Descs!$D$2:$D$60)</f>
        <v>year to date, from the start of the current year to today</v>
      </c>
      <c r="I20" t="e">
        <f>_xlfn.XLOOKUP(_xlfn.CONCAT(I$1,"_",URLs!I20),Descs!$A$2:$A$60, Descs!$D$2:$D$60)</f>
        <v>#N/A</v>
      </c>
      <c r="J20" t="str">
        <f>_xlfn.XLOOKUP(_xlfn.CONCAT(J$1,"_",URLs!J20),Descs!$A$2:$A$60, Descs!$D$2:$D$60)</f>
        <v>all locations</v>
      </c>
      <c r="K20" t="str">
        <f>_xlfn.XLOOKUP(_xlfn.CONCAT(K$1,"_",URLs!K20),Descs!$A$2:$A$60, Descs!$D$2:$D$60)</f>
        <v>all positions</v>
      </c>
      <c r="L20" t="e">
        <f>_xlfn.XLOOKUP(_xlfn.CONCAT(L$1,"_",URLs!L20),Descs!$A$2:$A$60, Descs!$D$2:$D$60)</f>
        <v>#N/A</v>
      </c>
      <c r="M20" t="e">
        <f>_xlfn.XLOOKUP(_xlfn.CONCAT(M$1,"_",URLs!M20),Descs!$A$2:$A$60, Descs!$D$2:$D$60)</f>
        <v>#N/A</v>
      </c>
      <c r="N20" t="e">
        <f>_xlfn.XLOOKUP(_xlfn.CONCAT(N$1,"_",URLs!N20),Descs!$A$2:$A$60, Descs!$D$2:$D$60)</f>
        <v>#N/A</v>
      </c>
      <c r="O20" t="e">
        <f>_xlfn.XLOOKUP(_xlfn.CONCAT(O$1,"_",URLs!O20),Descs!$A$2:$A$60, Descs!$D$2:$D$60)</f>
        <v>#N/A</v>
      </c>
      <c r="P20" t="e">
        <f>_xlfn.XLOOKUP(_xlfn.CONCAT(P$1,"_",URLs!P20),Descs!$A$2:$A$60, Descs!$D$2:$D$60)</f>
        <v>#N/A</v>
      </c>
      <c r="Q20" t="e">
        <f>_xlfn.XLOOKUP(_xlfn.CONCAT(Q$1,"_",URLs!Q20),Descs!$A$2:$A$60, Descs!$D$2:$D$60)</f>
        <v>#N/A</v>
      </c>
      <c r="R20" t="e">
        <f>_xlfn.XLOOKUP(_xlfn.CONCAT(R$1,"_",URLs!R20),Descs!$A$2:$A$60, Descs!$D$2:$D$60)</f>
        <v>#N/A</v>
      </c>
      <c r="S20" t="e">
        <f>_xlfn.XLOOKUP(_xlfn.CONCAT(S$1,"_",URLs!S20),Descs!$A$2:$A$60, Descs!$D$2:$D$60)</f>
        <v>#N/A</v>
      </c>
    </row>
    <row r="21" spans="1:19" ht="45" x14ac:dyDescent="0.25">
      <c r="A21" s="3" t="str">
        <f t="shared" ref="A21:A23" si="2">_xlfn.CONCAT(C21, " to ", D21, " within the timeframe of ", H21, " and located in ", J21, " and in ", K21)</f>
        <v>Insights about sales data to gain insight on how certain products are selling. Who and how products are sold within the timeframe of month to date, from the start of the month to today and located in all locations and in all positions</v>
      </c>
      <c r="B21" t="str">
        <f>URLs!B21</f>
        <v>https://ip.armeta.com/demo/analytics/analysis-product?query=eyJ0aW1lZnJhbWUiOiJNVEQifQ%3D%3D</v>
      </c>
      <c r="C21" t="str">
        <f>_xlfn.XLOOKUP(_xlfn.CONCAT(C$1,"_",URLs!C21),Descs!$A$2:$A$60, Descs!$D$2:$D$60)</f>
        <v>Insights about sales data</v>
      </c>
      <c r="D21" t="str">
        <f>_xlfn.XLOOKUP(_xlfn.CONCAT(D$1,"_",URLs!D21),Descs!$A$2:$A$60, Descs!$D$2:$D$60)</f>
        <v>gain insight on how certain products are selling. Who and how products are sold</v>
      </c>
      <c r="E21" t="e">
        <f>_xlfn.XLOOKUP(_xlfn.CONCAT(E$1,"_",URLs!E21),Descs!$A$2:$A$60, Descs!$D$2:$D$60)</f>
        <v>#N/A</v>
      </c>
      <c r="F21" t="e">
        <f>_xlfn.XLOOKUP(_xlfn.CONCAT(F$1,"_",URLs!F21),Descs!$A$2:$A$60, Descs!$D$2:$D$60)</f>
        <v>#N/A</v>
      </c>
      <c r="G21" t="e">
        <f>_xlfn.XLOOKUP(_xlfn.CONCAT(G$1,"_",URLs!G21),Descs!$A$2:$A$60, Descs!$D$2:$D$60)</f>
        <v>#N/A</v>
      </c>
      <c r="H21" t="str">
        <f>_xlfn.XLOOKUP(_xlfn.CONCAT(H$1,"_",URLs!H21),Descs!$A$2:$A$60, Descs!$D$2:$D$60)</f>
        <v>month to date, from the start of the month to today</v>
      </c>
      <c r="I21" t="e">
        <f>_xlfn.XLOOKUP(_xlfn.CONCAT(I$1,"_",URLs!I21),Descs!$A$2:$A$60, Descs!$D$2:$D$60)</f>
        <v>#N/A</v>
      </c>
      <c r="J21" t="str">
        <f>_xlfn.XLOOKUP(_xlfn.CONCAT(J$1,"_",URLs!J21),Descs!$A$2:$A$60, Descs!$D$2:$D$60)</f>
        <v>all locations</v>
      </c>
      <c r="K21" t="str">
        <f>_xlfn.XLOOKUP(_xlfn.CONCAT(K$1,"_",URLs!K21),Descs!$A$2:$A$60, Descs!$D$2:$D$60)</f>
        <v>all positions</v>
      </c>
      <c r="L21" t="e">
        <f>_xlfn.XLOOKUP(_xlfn.CONCAT(L$1,"_",URLs!L21),Descs!$A$2:$A$60, Descs!$D$2:$D$60)</f>
        <v>#N/A</v>
      </c>
      <c r="M21" t="e">
        <f>_xlfn.XLOOKUP(_xlfn.CONCAT(M$1,"_",URLs!M21),Descs!$A$2:$A$60, Descs!$D$2:$D$60)</f>
        <v>#N/A</v>
      </c>
      <c r="N21" t="e">
        <f>_xlfn.XLOOKUP(_xlfn.CONCAT(N$1,"_",URLs!N21),Descs!$A$2:$A$60, Descs!$D$2:$D$60)</f>
        <v>#N/A</v>
      </c>
      <c r="O21" t="e">
        <f>_xlfn.XLOOKUP(_xlfn.CONCAT(O$1,"_",URLs!O21),Descs!$A$2:$A$60, Descs!$D$2:$D$60)</f>
        <v>#N/A</v>
      </c>
      <c r="P21" t="e">
        <f>_xlfn.XLOOKUP(_xlfn.CONCAT(P$1,"_",URLs!P21),Descs!$A$2:$A$60, Descs!$D$2:$D$60)</f>
        <v>#N/A</v>
      </c>
      <c r="Q21" t="e">
        <f>_xlfn.XLOOKUP(_xlfn.CONCAT(Q$1,"_",URLs!Q21),Descs!$A$2:$A$60, Descs!$D$2:$D$60)</f>
        <v>#N/A</v>
      </c>
      <c r="R21" t="e">
        <f>_xlfn.XLOOKUP(_xlfn.CONCAT(R$1,"_",URLs!R21),Descs!$A$2:$A$60, Descs!$D$2:$D$60)</f>
        <v>#N/A</v>
      </c>
      <c r="S21" t="e">
        <f>_xlfn.XLOOKUP(_xlfn.CONCAT(S$1,"_",URLs!S21),Descs!$A$2:$A$60, Descs!$D$2:$D$60)</f>
        <v>#N/A</v>
      </c>
    </row>
    <row r="22" spans="1:19" ht="45" x14ac:dyDescent="0.25">
      <c r="A22" s="3" t="str">
        <f t="shared" si="2"/>
        <v>Insights about sales data to gain insight on how certain products are selling. Who and how products are sold within the timeframe of week to date, from the start of the week to today and located in all locations and in all positions</v>
      </c>
      <c r="B22" t="str">
        <f>URLs!B22</f>
        <v>https://ip.armeta.com/demo/analytics/analysis-product?query=eyJ0aW1lZnJhbWUiOiJXVEQifQ%3D%3D</v>
      </c>
      <c r="C22" t="str">
        <f>_xlfn.XLOOKUP(_xlfn.CONCAT(C$1,"_",URLs!C22),Descs!$A$2:$A$60, Descs!$D$2:$D$60)</f>
        <v>Insights about sales data</v>
      </c>
      <c r="D22" t="str">
        <f>_xlfn.XLOOKUP(_xlfn.CONCAT(D$1,"_",URLs!D22),Descs!$A$2:$A$60, Descs!$D$2:$D$60)</f>
        <v>gain insight on how certain products are selling. Who and how products are sold</v>
      </c>
      <c r="E22" t="e">
        <f>_xlfn.XLOOKUP(_xlfn.CONCAT(E$1,"_",URLs!E22),Descs!$A$2:$A$60, Descs!$D$2:$D$60)</f>
        <v>#N/A</v>
      </c>
      <c r="F22" t="e">
        <f>_xlfn.XLOOKUP(_xlfn.CONCAT(F$1,"_",URLs!F22),Descs!$A$2:$A$60, Descs!$D$2:$D$60)</f>
        <v>#N/A</v>
      </c>
      <c r="G22" t="e">
        <f>_xlfn.XLOOKUP(_xlfn.CONCAT(G$1,"_",URLs!G22),Descs!$A$2:$A$60, Descs!$D$2:$D$60)</f>
        <v>#N/A</v>
      </c>
      <c r="H22" t="str">
        <f>_xlfn.XLOOKUP(_xlfn.CONCAT(H$1,"_",URLs!H22),Descs!$A$2:$A$60, Descs!$D$2:$D$60)</f>
        <v>week to date, from the start of the week to today</v>
      </c>
      <c r="I22" t="e">
        <f>_xlfn.XLOOKUP(_xlfn.CONCAT(I$1,"_",URLs!I22),Descs!$A$2:$A$60, Descs!$D$2:$D$60)</f>
        <v>#N/A</v>
      </c>
      <c r="J22" t="str">
        <f>_xlfn.XLOOKUP(_xlfn.CONCAT(J$1,"_",URLs!J22),Descs!$A$2:$A$60, Descs!$D$2:$D$60)</f>
        <v>all locations</v>
      </c>
      <c r="K22" t="str">
        <f>_xlfn.XLOOKUP(_xlfn.CONCAT(K$1,"_",URLs!K22),Descs!$A$2:$A$60, Descs!$D$2:$D$60)</f>
        <v>all positions</v>
      </c>
      <c r="L22" t="e">
        <f>_xlfn.XLOOKUP(_xlfn.CONCAT(L$1,"_",URLs!L22),Descs!$A$2:$A$60, Descs!$D$2:$D$60)</f>
        <v>#N/A</v>
      </c>
      <c r="M22" t="e">
        <f>_xlfn.XLOOKUP(_xlfn.CONCAT(M$1,"_",URLs!M22),Descs!$A$2:$A$60, Descs!$D$2:$D$60)</f>
        <v>#N/A</v>
      </c>
      <c r="N22" t="e">
        <f>_xlfn.XLOOKUP(_xlfn.CONCAT(N$1,"_",URLs!N22),Descs!$A$2:$A$60, Descs!$D$2:$D$60)</f>
        <v>#N/A</v>
      </c>
      <c r="O22" t="e">
        <f>_xlfn.XLOOKUP(_xlfn.CONCAT(O$1,"_",URLs!O22),Descs!$A$2:$A$60, Descs!$D$2:$D$60)</f>
        <v>#N/A</v>
      </c>
      <c r="P22" t="e">
        <f>_xlfn.XLOOKUP(_xlfn.CONCAT(P$1,"_",URLs!P22),Descs!$A$2:$A$60, Descs!$D$2:$D$60)</f>
        <v>#N/A</v>
      </c>
      <c r="Q22" t="e">
        <f>_xlfn.XLOOKUP(_xlfn.CONCAT(Q$1,"_",URLs!Q22),Descs!$A$2:$A$60, Descs!$D$2:$D$60)</f>
        <v>#N/A</v>
      </c>
      <c r="R22" t="e">
        <f>_xlfn.XLOOKUP(_xlfn.CONCAT(R$1,"_",URLs!R22),Descs!$A$2:$A$60, Descs!$D$2:$D$60)</f>
        <v>#N/A</v>
      </c>
      <c r="S22" t="e">
        <f>_xlfn.XLOOKUP(_xlfn.CONCAT(S$1,"_",URLs!S22),Descs!$A$2:$A$60, Descs!$D$2:$D$60)</f>
        <v>#N/A</v>
      </c>
    </row>
    <row r="23" spans="1:19" ht="45" x14ac:dyDescent="0.25">
      <c r="A23" s="3" t="str">
        <f t="shared" si="2"/>
        <v>Insights about sales data to gain insight on how certain products are selling. Who and how products are sold within the timeframe of from yesterday and located in all locations and in all positions</v>
      </c>
      <c r="B23" t="str">
        <f>URLs!B23</f>
        <v>https://ip.armeta.com/demo/analytics/analysis-product?query=eyJ0aW1lZnJhbWUiOiJEQVkifQ%3D%3D</v>
      </c>
      <c r="C23" t="str">
        <f>_xlfn.XLOOKUP(_xlfn.CONCAT(C$1,"_",URLs!C23),Descs!$A$2:$A$60, Descs!$D$2:$D$60)</f>
        <v>Insights about sales data</v>
      </c>
      <c r="D23" t="str">
        <f>_xlfn.XLOOKUP(_xlfn.CONCAT(D$1,"_",URLs!D23),Descs!$A$2:$A$60, Descs!$D$2:$D$60)</f>
        <v>gain insight on how certain products are selling. Who and how products are sold</v>
      </c>
      <c r="E23" t="e">
        <f>_xlfn.XLOOKUP(_xlfn.CONCAT(E$1,"_",URLs!E23),Descs!$A$2:$A$60, Descs!$D$2:$D$60)</f>
        <v>#N/A</v>
      </c>
      <c r="F23" t="e">
        <f>_xlfn.XLOOKUP(_xlfn.CONCAT(F$1,"_",URLs!F23),Descs!$A$2:$A$60, Descs!$D$2:$D$60)</f>
        <v>#N/A</v>
      </c>
      <c r="G23" t="e">
        <f>_xlfn.XLOOKUP(_xlfn.CONCAT(G$1,"_",URLs!G23),Descs!$A$2:$A$60, Descs!$D$2:$D$60)</f>
        <v>#N/A</v>
      </c>
      <c r="H23" t="str">
        <f>_xlfn.XLOOKUP(_xlfn.CONCAT(H$1,"_",URLs!H23),Descs!$A$2:$A$60, Descs!$D$2:$D$60)</f>
        <v>from yesterday</v>
      </c>
      <c r="I23" t="e">
        <f>_xlfn.XLOOKUP(_xlfn.CONCAT(I$1,"_",URLs!I23),Descs!$A$2:$A$60, Descs!$D$2:$D$60)</f>
        <v>#N/A</v>
      </c>
      <c r="J23" t="str">
        <f>_xlfn.XLOOKUP(_xlfn.CONCAT(J$1,"_",URLs!J23),Descs!$A$2:$A$60, Descs!$D$2:$D$60)</f>
        <v>all locations</v>
      </c>
      <c r="K23" t="str">
        <f>_xlfn.XLOOKUP(_xlfn.CONCAT(K$1,"_",URLs!K23),Descs!$A$2:$A$60, Descs!$D$2:$D$60)</f>
        <v>all positions</v>
      </c>
      <c r="L23" t="e">
        <f>_xlfn.XLOOKUP(_xlfn.CONCAT(L$1,"_",URLs!L23),Descs!$A$2:$A$60, Descs!$D$2:$D$60)</f>
        <v>#N/A</v>
      </c>
      <c r="M23" t="e">
        <f>_xlfn.XLOOKUP(_xlfn.CONCAT(M$1,"_",URLs!M23),Descs!$A$2:$A$60, Descs!$D$2:$D$60)</f>
        <v>#N/A</v>
      </c>
      <c r="N23" t="e">
        <f>_xlfn.XLOOKUP(_xlfn.CONCAT(N$1,"_",URLs!N23),Descs!$A$2:$A$60, Descs!$D$2:$D$60)</f>
        <v>#N/A</v>
      </c>
      <c r="O23" t="e">
        <f>_xlfn.XLOOKUP(_xlfn.CONCAT(O$1,"_",URLs!O23),Descs!$A$2:$A$60, Descs!$D$2:$D$60)</f>
        <v>#N/A</v>
      </c>
      <c r="P23" t="e">
        <f>_xlfn.XLOOKUP(_xlfn.CONCAT(P$1,"_",URLs!P23),Descs!$A$2:$A$60, Descs!$D$2:$D$60)</f>
        <v>#N/A</v>
      </c>
      <c r="Q23" t="e">
        <f>_xlfn.XLOOKUP(_xlfn.CONCAT(Q$1,"_",URLs!Q23),Descs!$A$2:$A$60, Descs!$D$2:$D$60)</f>
        <v>#N/A</v>
      </c>
      <c r="R23" t="e">
        <f>_xlfn.XLOOKUP(_xlfn.CONCAT(R$1,"_",URLs!R23),Descs!$A$2:$A$60, Descs!$D$2:$D$60)</f>
        <v>#N/A</v>
      </c>
      <c r="S23" t="e">
        <f>_xlfn.XLOOKUP(_xlfn.CONCAT(S$1,"_",URLs!S23),Descs!$A$2:$A$60, Descs!$D$2:$D$60)</f>
        <v>#N/A</v>
      </c>
    </row>
    <row r="24" spans="1:19" ht="45" x14ac:dyDescent="0.25">
      <c r="A24" s="3" t="str">
        <f>_xlfn.CONCAT(C24, " from ", D24, ", ", L24, ". Data compared against ", P24, " across ", M24, " and ", N24, " and ", O24, " as ", Q24)</f>
        <v>Insights about sales data from digital website metrics, such as conversion rate and average order value by site, within all industries. Data compared against the market across all volumes and all types and all clients as US dollars</v>
      </c>
      <c r="B24" t="str">
        <f>URLs!B24</f>
        <v>https://ip.armeta.com/demo/analytics/sales-digital</v>
      </c>
      <c r="C24" t="str">
        <f>_xlfn.XLOOKUP(_xlfn.CONCAT(C$1,"_",URLs!C24),Descs!$A$2:$A$60, Descs!$D$2:$D$60)</f>
        <v>Insights about sales data</v>
      </c>
      <c r="D24" t="str">
        <f>_xlfn.XLOOKUP(_xlfn.CONCAT(D$1,"_",URLs!D24),Descs!$A$2:$A$60, Descs!$D$2:$D$60)</f>
        <v>digital website metrics, such as conversion rate and average order value by site</v>
      </c>
      <c r="E24" t="e">
        <f>_xlfn.XLOOKUP(_xlfn.CONCAT(E$1,"_",URLs!E24),Descs!$A$2:$A$60, Descs!$D$2:$D$60)</f>
        <v>#N/A</v>
      </c>
      <c r="F24" t="e">
        <f>_xlfn.XLOOKUP(_xlfn.CONCAT(F$1,"_",URLs!F24),Descs!$A$2:$A$60, Descs!$D$2:$D$60)</f>
        <v>#N/A</v>
      </c>
      <c r="G24" t="e">
        <f>_xlfn.XLOOKUP(_xlfn.CONCAT(G$1,"_",URLs!G24),Descs!$A$2:$A$60, Descs!$D$2:$D$60)</f>
        <v>#N/A</v>
      </c>
      <c r="H24" t="e">
        <f>_xlfn.XLOOKUP(_xlfn.CONCAT(H$1,"_",URLs!H24),Descs!$A$2:$A$60, Descs!$D$2:$D$60)</f>
        <v>#N/A</v>
      </c>
      <c r="I24" t="e">
        <f>_xlfn.XLOOKUP(_xlfn.CONCAT(I$1,"_",URLs!I24),Descs!$A$2:$A$60, Descs!$D$2:$D$60)</f>
        <v>#N/A</v>
      </c>
      <c r="J24" t="e">
        <f>_xlfn.XLOOKUP(_xlfn.CONCAT(J$1,"_",URLs!J24),Descs!$A$2:$A$60, Descs!$D$2:$D$60)</f>
        <v>#N/A</v>
      </c>
      <c r="K24" t="e">
        <f>_xlfn.XLOOKUP(_xlfn.CONCAT(K$1,"_",URLs!K24),Descs!$A$2:$A$60, Descs!$D$2:$D$60)</f>
        <v>#N/A</v>
      </c>
      <c r="L24" t="str">
        <f>_xlfn.XLOOKUP(_xlfn.CONCAT(L$1,"_",URLs!L24),Descs!$A$2:$A$60, Descs!$D$2:$D$60)</f>
        <v>within all industries</v>
      </c>
      <c r="M24" t="str">
        <f>_xlfn.XLOOKUP(_xlfn.CONCAT(M$1,"_",URLs!M24),Descs!$A$2:$A$60, Descs!$D$2:$D$60)</f>
        <v>all volumes</v>
      </c>
      <c r="N24" t="str">
        <f>_xlfn.XLOOKUP(_xlfn.CONCAT(N$1,"_",URLs!N24),Descs!$A$2:$A$60, Descs!$D$2:$D$60)</f>
        <v>all types</v>
      </c>
      <c r="O24" t="str">
        <f>_xlfn.XLOOKUP(_xlfn.CONCAT(O$1,"_",URLs!O24),Descs!$A$2:$A$60, Descs!$D$2:$D$60)</f>
        <v>all clients</v>
      </c>
      <c r="P24" t="str">
        <f>_xlfn.XLOOKUP(_xlfn.CONCAT(P$1,"_",URLs!P24),Descs!$A$2:$A$60, Descs!$D$2:$D$60)</f>
        <v>the market</v>
      </c>
      <c r="Q24" t="str">
        <f>_xlfn.XLOOKUP(_xlfn.CONCAT(Q$1,"_",URLs!Q24),Descs!$A$2:$A$60, Descs!$D$2:$D$60)</f>
        <v>US dollars</v>
      </c>
      <c r="R24" t="e">
        <f>_xlfn.XLOOKUP(_xlfn.CONCAT(R$1,"_",URLs!R24),Descs!$A$2:$A$60, Descs!$D$2:$D$60)</f>
        <v>#N/A</v>
      </c>
      <c r="S24" t="e">
        <f>_xlfn.XLOOKUP(_xlfn.CONCAT(S$1,"_",URLs!S24),Descs!$A$2:$A$60, Descs!$D$2:$D$60)</f>
        <v>#N/A</v>
      </c>
    </row>
    <row r="25" spans="1:19" ht="45" x14ac:dyDescent="0.25">
      <c r="A25" s="3" t="str">
        <f t="shared" ref="A25:A37" si="3">_xlfn.CONCAT(C25, " from ", D25, ", ", L25, ". Data compared against ", P25, " across ", M25, " and ", N25, " and ", O25, " as ", Q25)</f>
        <v>Insights about sales data from digital website metrics, such as conversion rate and average order value by site, within the consumer products industry. Data compared against the market across all volumes and all types and all clients as US dollars</v>
      </c>
      <c r="B25" t="str">
        <f>URLs!B25</f>
        <v>https://ip.armeta.com/demo/analytics/sales-digital?query=eyJpbmR1c3RyeSI6IkNvbnN1bWVyIFByb2R1Y3RzIn0%3D</v>
      </c>
      <c r="C25" t="str">
        <f>_xlfn.XLOOKUP(_xlfn.CONCAT(C$1,"_",URLs!C25),Descs!$A$2:$A$60, Descs!$D$2:$D$60)</f>
        <v>Insights about sales data</v>
      </c>
      <c r="D25" t="str">
        <f>_xlfn.XLOOKUP(_xlfn.CONCAT(D$1,"_",URLs!D25),Descs!$A$2:$A$60, Descs!$D$2:$D$60)</f>
        <v>digital website metrics, such as conversion rate and average order value by site</v>
      </c>
      <c r="E25" t="e">
        <f>_xlfn.XLOOKUP(_xlfn.CONCAT(E$1,"_",URLs!E25),Descs!$A$2:$A$60, Descs!$D$2:$D$60)</f>
        <v>#N/A</v>
      </c>
      <c r="F25" t="e">
        <f>_xlfn.XLOOKUP(_xlfn.CONCAT(F$1,"_",URLs!F25),Descs!$A$2:$A$60, Descs!$D$2:$D$60)</f>
        <v>#N/A</v>
      </c>
      <c r="G25" t="e">
        <f>_xlfn.XLOOKUP(_xlfn.CONCAT(G$1,"_",URLs!G25),Descs!$A$2:$A$60, Descs!$D$2:$D$60)</f>
        <v>#N/A</v>
      </c>
      <c r="H25" t="e">
        <f>_xlfn.XLOOKUP(_xlfn.CONCAT(H$1,"_",URLs!H25),Descs!$A$2:$A$60, Descs!$D$2:$D$60)</f>
        <v>#N/A</v>
      </c>
      <c r="I25" t="e">
        <f>_xlfn.XLOOKUP(_xlfn.CONCAT(I$1,"_",URLs!I25),Descs!$A$2:$A$60, Descs!$D$2:$D$60)</f>
        <v>#N/A</v>
      </c>
      <c r="J25" t="e">
        <f>_xlfn.XLOOKUP(_xlfn.CONCAT(J$1,"_",URLs!J25),Descs!$A$2:$A$60, Descs!$D$2:$D$60)</f>
        <v>#N/A</v>
      </c>
      <c r="K25" t="e">
        <f>_xlfn.XLOOKUP(_xlfn.CONCAT(K$1,"_",URLs!K25),Descs!$A$2:$A$60, Descs!$D$2:$D$60)</f>
        <v>#N/A</v>
      </c>
      <c r="L25" t="str">
        <f>_xlfn.XLOOKUP(_xlfn.CONCAT(L$1,"_",URLs!L25),Descs!$A$2:$A$60, Descs!$D$2:$D$60)</f>
        <v>within the consumer products industry</v>
      </c>
      <c r="M25" t="str">
        <f>_xlfn.XLOOKUP(_xlfn.CONCAT(M$1,"_",URLs!M25),Descs!$A$2:$A$60, Descs!$D$2:$D$60)</f>
        <v>all volumes</v>
      </c>
      <c r="N25" t="str">
        <f>_xlfn.XLOOKUP(_xlfn.CONCAT(N$1,"_",URLs!N25),Descs!$A$2:$A$60, Descs!$D$2:$D$60)</f>
        <v>all types</v>
      </c>
      <c r="O25" t="str">
        <f>_xlfn.XLOOKUP(_xlfn.CONCAT(O$1,"_",URLs!O25),Descs!$A$2:$A$60, Descs!$D$2:$D$60)</f>
        <v>all clients</v>
      </c>
      <c r="P25" t="str">
        <f>_xlfn.XLOOKUP(_xlfn.CONCAT(P$1,"_",URLs!P25),Descs!$A$2:$A$60, Descs!$D$2:$D$60)</f>
        <v>the market</v>
      </c>
      <c r="Q25" t="str">
        <f>_xlfn.XLOOKUP(_xlfn.CONCAT(Q$1,"_",URLs!Q25),Descs!$A$2:$A$60, Descs!$D$2:$D$60)</f>
        <v>US dollars</v>
      </c>
      <c r="R25" t="e">
        <f>_xlfn.XLOOKUP(_xlfn.CONCAT(R$1,"_",URLs!R25),Descs!$A$2:$A$60, Descs!$D$2:$D$60)</f>
        <v>#N/A</v>
      </c>
      <c r="S25" t="e">
        <f>_xlfn.XLOOKUP(_xlfn.CONCAT(S$1,"_",URLs!S25),Descs!$A$2:$A$60, Descs!$D$2:$D$60)</f>
        <v>#N/A</v>
      </c>
    </row>
    <row r="26" spans="1:19" ht="45" x14ac:dyDescent="0.25">
      <c r="A26" s="3" t="str">
        <f t="shared" si="3"/>
        <v>Insights about sales data from digital website metrics, such as conversion rate and average order value by site, within the financial services industry. Data compared against the market across all volumes and all types and all clients as US dollars</v>
      </c>
      <c r="B26" t="str">
        <f>URLs!B26</f>
        <v>https://ip.armeta.com/demo/analytics/sales-digital?query=eyJpbmR1c3RyeSI6IkZpbmFuY2lhbCBTZXJ2aWNlcyJ9</v>
      </c>
      <c r="C26" t="str">
        <f>_xlfn.XLOOKUP(_xlfn.CONCAT(C$1,"_",URLs!C26),Descs!$A$2:$A$60, Descs!$D$2:$D$60)</f>
        <v>Insights about sales data</v>
      </c>
      <c r="D26" t="str">
        <f>_xlfn.XLOOKUP(_xlfn.CONCAT(D$1,"_",URLs!D26),Descs!$A$2:$A$60, Descs!$D$2:$D$60)</f>
        <v>digital website metrics, such as conversion rate and average order value by site</v>
      </c>
      <c r="E26" t="e">
        <f>_xlfn.XLOOKUP(_xlfn.CONCAT(E$1,"_",URLs!E26),Descs!$A$2:$A$60, Descs!$D$2:$D$60)</f>
        <v>#N/A</v>
      </c>
      <c r="F26" t="e">
        <f>_xlfn.XLOOKUP(_xlfn.CONCAT(F$1,"_",URLs!F26),Descs!$A$2:$A$60, Descs!$D$2:$D$60)</f>
        <v>#N/A</v>
      </c>
      <c r="G26" t="e">
        <f>_xlfn.XLOOKUP(_xlfn.CONCAT(G$1,"_",URLs!G26),Descs!$A$2:$A$60, Descs!$D$2:$D$60)</f>
        <v>#N/A</v>
      </c>
      <c r="H26" t="e">
        <f>_xlfn.XLOOKUP(_xlfn.CONCAT(H$1,"_",URLs!H26),Descs!$A$2:$A$60, Descs!$D$2:$D$60)</f>
        <v>#N/A</v>
      </c>
      <c r="I26" t="e">
        <f>_xlfn.XLOOKUP(_xlfn.CONCAT(I$1,"_",URLs!I26),Descs!$A$2:$A$60, Descs!$D$2:$D$60)</f>
        <v>#N/A</v>
      </c>
      <c r="J26" t="e">
        <f>_xlfn.XLOOKUP(_xlfn.CONCAT(J$1,"_",URLs!J26),Descs!$A$2:$A$60, Descs!$D$2:$D$60)</f>
        <v>#N/A</v>
      </c>
      <c r="K26" t="e">
        <f>_xlfn.XLOOKUP(_xlfn.CONCAT(K$1,"_",URLs!K26),Descs!$A$2:$A$60, Descs!$D$2:$D$60)</f>
        <v>#N/A</v>
      </c>
      <c r="L26" t="str">
        <f>_xlfn.XLOOKUP(_xlfn.CONCAT(L$1,"_",URLs!L26),Descs!$A$2:$A$60, Descs!$D$2:$D$60)</f>
        <v>within the financial services industry</v>
      </c>
      <c r="M26" t="str">
        <f>_xlfn.XLOOKUP(_xlfn.CONCAT(M$1,"_",URLs!M26),Descs!$A$2:$A$60, Descs!$D$2:$D$60)</f>
        <v>all volumes</v>
      </c>
      <c r="N26" t="str">
        <f>_xlfn.XLOOKUP(_xlfn.CONCAT(N$1,"_",URLs!N26),Descs!$A$2:$A$60, Descs!$D$2:$D$60)</f>
        <v>all types</v>
      </c>
      <c r="O26" t="str">
        <f>_xlfn.XLOOKUP(_xlfn.CONCAT(O$1,"_",URLs!O26),Descs!$A$2:$A$60, Descs!$D$2:$D$60)</f>
        <v>all clients</v>
      </c>
      <c r="P26" t="str">
        <f>_xlfn.XLOOKUP(_xlfn.CONCAT(P$1,"_",URLs!P26),Descs!$A$2:$A$60, Descs!$D$2:$D$60)</f>
        <v>the market</v>
      </c>
      <c r="Q26" t="str">
        <f>_xlfn.XLOOKUP(_xlfn.CONCAT(Q$1,"_",URLs!Q26),Descs!$A$2:$A$60, Descs!$D$2:$D$60)</f>
        <v>US dollars</v>
      </c>
      <c r="R26" t="e">
        <f>_xlfn.XLOOKUP(_xlfn.CONCAT(R$1,"_",URLs!R26),Descs!$A$2:$A$60, Descs!$D$2:$D$60)</f>
        <v>#N/A</v>
      </c>
      <c r="S26" t="e">
        <f>_xlfn.XLOOKUP(_xlfn.CONCAT(S$1,"_",URLs!S26),Descs!$A$2:$A$60, Descs!$D$2:$D$60)</f>
        <v>#N/A</v>
      </c>
    </row>
    <row r="27" spans="1:19" ht="45" x14ac:dyDescent="0.25">
      <c r="A27" s="3" t="str">
        <f t="shared" si="3"/>
        <v>Insights about sales data from digital website metrics, such as conversion rate and average order value by site, within the government industry. Data compared against the market across all volumes and all types and all clients as US dollars</v>
      </c>
      <c r="B27" t="str">
        <f>URLs!B27</f>
        <v>https://ip.armeta.com/demo/analytics/sales-digital?query=eyJpbmR1c3RyeSI6IkdvdmVybm1lbnQifQ%3D%3D</v>
      </c>
      <c r="C27" t="str">
        <f>_xlfn.XLOOKUP(_xlfn.CONCAT(C$1,"_",URLs!C27),Descs!$A$2:$A$60, Descs!$D$2:$D$60)</f>
        <v>Insights about sales data</v>
      </c>
      <c r="D27" t="str">
        <f>_xlfn.XLOOKUP(_xlfn.CONCAT(D$1,"_",URLs!D27),Descs!$A$2:$A$60, Descs!$D$2:$D$60)</f>
        <v>digital website metrics, such as conversion rate and average order value by site</v>
      </c>
      <c r="E27" t="e">
        <f>_xlfn.XLOOKUP(_xlfn.CONCAT(E$1,"_",URLs!E27),Descs!$A$2:$A$60, Descs!$D$2:$D$60)</f>
        <v>#N/A</v>
      </c>
      <c r="F27" t="e">
        <f>_xlfn.XLOOKUP(_xlfn.CONCAT(F$1,"_",URLs!F27),Descs!$A$2:$A$60, Descs!$D$2:$D$60)</f>
        <v>#N/A</v>
      </c>
      <c r="G27" t="e">
        <f>_xlfn.XLOOKUP(_xlfn.CONCAT(G$1,"_",URLs!G27),Descs!$A$2:$A$60, Descs!$D$2:$D$60)</f>
        <v>#N/A</v>
      </c>
      <c r="H27" t="e">
        <f>_xlfn.XLOOKUP(_xlfn.CONCAT(H$1,"_",URLs!H27),Descs!$A$2:$A$60, Descs!$D$2:$D$60)</f>
        <v>#N/A</v>
      </c>
      <c r="I27" t="e">
        <f>_xlfn.XLOOKUP(_xlfn.CONCAT(I$1,"_",URLs!I27),Descs!$A$2:$A$60, Descs!$D$2:$D$60)</f>
        <v>#N/A</v>
      </c>
      <c r="J27" t="e">
        <f>_xlfn.XLOOKUP(_xlfn.CONCAT(J$1,"_",URLs!J27),Descs!$A$2:$A$60, Descs!$D$2:$D$60)</f>
        <v>#N/A</v>
      </c>
      <c r="K27" t="e">
        <f>_xlfn.XLOOKUP(_xlfn.CONCAT(K$1,"_",URLs!K27),Descs!$A$2:$A$60, Descs!$D$2:$D$60)</f>
        <v>#N/A</v>
      </c>
      <c r="L27" t="str">
        <f>_xlfn.XLOOKUP(_xlfn.CONCAT(L$1,"_",URLs!L27),Descs!$A$2:$A$60, Descs!$D$2:$D$60)</f>
        <v>within the government industry</v>
      </c>
      <c r="M27" t="str">
        <f>_xlfn.XLOOKUP(_xlfn.CONCAT(M$1,"_",URLs!M27),Descs!$A$2:$A$60, Descs!$D$2:$D$60)</f>
        <v>all volumes</v>
      </c>
      <c r="N27" t="str">
        <f>_xlfn.XLOOKUP(_xlfn.CONCAT(N$1,"_",URLs!N27),Descs!$A$2:$A$60, Descs!$D$2:$D$60)</f>
        <v>all types</v>
      </c>
      <c r="O27" t="str">
        <f>_xlfn.XLOOKUP(_xlfn.CONCAT(O$1,"_",URLs!O27),Descs!$A$2:$A$60, Descs!$D$2:$D$60)</f>
        <v>all clients</v>
      </c>
      <c r="P27" t="str">
        <f>_xlfn.XLOOKUP(_xlfn.CONCAT(P$1,"_",URLs!P27),Descs!$A$2:$A$60, Descs!$D$2:$D$60)</f>
        <v>the market</v>
      </c>
      <c r="Q27" t="str">
        <f>_xlfn.XLOOKUP(_xlfn.CONCAT(Q$1,"_",URLs!Q27),Descs!$A$2:$A$60, Descs!$D$2:$D$60)</f>
        <v>US dollars</v>
      </c>
      <c r="R27" t="e">
        <f>_xlfn.XLOOKUP(_xlfn.CONCAT(R$1,"_",URLs!R27),Descs!$A$2:$A$60, Descs!$D$2:$D$60)</f>
        <v>#N/A</v>
      </c>
      <c r="S27" t="e">
        <f>_xlfn.XLOOKUP(_xlfn.CONCAT(S$1,"_",URLs!S27),Descs!$A$2:$A$60, Descs!$D$2:$D$60)</f>
        <v>#N/A</v>
      </c>
    </row>
    <row r="28" spans="1:19" ht="45" x14ac:dyDescent="0.25">
      <c r="A28" s="3" t="str">
        <f t="shared" si="3"/>
        <v>Insights about sales data from digital website metrics, such as conversion rate and average order value by site, within the healthcare industry. Data compared against the market across all volumes and all types and all clients as US dollars</v>
      </c>
      <c r="B28" t="str">
        <f>URLs!B28</f>
        <v>https://ip.armeta.com/demo/analytics/sales-digital?query=eyJpbmR1c3RyeSI6IkhlYWx0aGNhcmUifQ%3D%3D</v>
      </c>
      <c r="C28" t="str">
        <f>_xlfn.XLOOKUP(_xlfn.CONCAT(C$1,"_",URLs!C28),Descs!$A$2:$A$60, Descs!$D$2:$D$60)</f>
        <v>Insights about sales data</v>
      </c>
      <c r="D28" t="str">
        <f>_xlfn.XLOOKUP(_xlfn.CONCAT(D$1,"_",URLs!D28),Descs!$A$2:$A$60, Descs!$D$2:$D$60)</f>
        <v>digital website metrics, such as conversion rate and average order value by site</v>
      </c>
      <c r="E28" t="e">
        <f>_xlfn.XLOOKUP(_xlfn.CONCAT(E$1,"_",URLs!E28),Descs!$A$2:$A$60, Descs!$D$2:$D$60)</f>
        <v>#N/A</v>
      </c>
      <c r="F28" t="e">
        <f>_xlfn.XLOOKUP(_xlfn.CONCAT(F$1,"_",URLs!F28),Descs!$A$2:$A$60, Descs!$D$2:$D$60)</f>
        <v>#N/A</v>
      </c>
      <c r="G28" t="e">
        <f>_xlfn.XLOOKUP(_xlfn.CONCAT(G$1,"_",URLs!G28),Descs!$A$2:$A$60, Descs!$D$2:$D$60)</f>
        <v>#N/A</v>
      </c>
      <c r="H28" t="e">
        <f>_xlfn.XLOOKUP(_xlfn.CONCAT(H$1,"_",URLs!H28),Descs!$A$2:$A$60, Descs!$D$2:$D$60)</f>
        <v>#N/A</v>
      </c>
      <c r="I28" t="e">
        <f>_xlfn.XLOOKUP(_xlfn.CONCAT(I$1,"_",URLs!I28),Descs!$A$2:$A$60, Descs!$D$2:$D$60)</f>
        <v>#N/A</v>
      </c>
      <c r="J28" t="e">
        <f>_xlfn.XLOOKUP(_xlfn.CONCAT(J$1,"_",URLs!J28),Descs!$A$2:$A$60, Descs!$D$2:$D$60)</f>
        <v>#N/A</v>
      </c>
      <c r="K28" t="e">
        <f>_xlfn.XLOOKUP(_xlfn.CONCAT(K$1,"_",URLs!K28),Descs!$A$2:$A$60, Descs!$D$2:$D$60)</f>
        <v>#N/A</v>
      </c>
      <c r="L28" t="str">
        <f>_xlfn.XLOOKUP(_xlfn.CONCAT(L$1,"_",URLs!L28),Descs!$A$2:$A$60, Descs!$D$2:$D$60)</f>
        <v>within the healthcare industry</v>
      </c>
      <c r="M28" t="str">
        <f>_xlfn.XLOOKUP(_xlfn.CONCAT(M$1,"_",URLs!M28),Descs!$A$2:$A$60, Descs!$D$2:$D$60)</f>
        <v>all volumes</v>
      </c>
      <c r="N28" t="str">
        <f>_xlfn.XLOOKUP(_xlfn.CONCAT(N$1,"_",URLs!N28),Descs!$A$2:$A$60, Descs!$D$2:$D$60)</f>
        <v>all types</v>
      </c>
      <c r="O28" t="str">
        <f>_xlfn.XLOOKUP(_xlfn.CONCAT(O$1,"_",URLs!O28),Descs!$A$2:$A$60, Descs!$D$2:$D$60)</f>
        <v>all clients</v>
      </c>
      <c r="P28" t="str">
        <f>_xlfn.XLOOKUP(_xlfn.CONCAT(P$1,"_",URLs!P28),Descs!$A$2:$A$60, Descs!$D$2:$D$60)</f>
        <v>the market</v>
      </c>
      <c r="Q28" t="str">
        <f>_xlfn.XLOOKUP(_xlfn.CONCAT(Q$1,"_",URLs!Q28),Descs!$A$2:$A$60, Descs!$D$2:$D$60)</f>
        <v>US dollars</v>
      </c>
      <c r="R28" t="e">
        <f>_xlfn.XLOOKUP(_xlfn.CONCAT(R$1,"_",URLs!R28),Descs!$A$2:$A$60, Descs!$D$2:$D$60)</f>
        <v>#N/A</v>
      </c>
      <c r="S28" t="e">
        <f>_xlfn.XLOOKUP(_xlfn.CONCAT(S$1,"_",URLs!S28),Descs!$A$2:$A$60, Descs!$D$2:$D$60)</f>
        <v>#N/A</v>
      </c>
    </row>
    <row r="29" spans="1:19" ht="45" x14ac:dyDescent="0.25">
      <c r="A29" s="3" t="str">
        <f t="shared" si="3"/>
        <v>Insights about sales data from digital website metrics, such as conversion rate and average order value by site, within the insurance industry. Data compared against the market across all volumes and all types and all clients as US dollars</v>
      </c>
      <c r="B29" t="str">
        <f>URLs!B29</f>
        <v>https://ip.armeta.com/demo/analytics/sales-digital?query=eyJpbmR1c3RyeSI6Ikluc3VyYW5jZSJ9</v>
      </c>
      <c r="C29" t="str">
        <f>_xlfn.XLOOKUP(_xlfn.CONCAT(C$1,"_",URLs!C29),Descs!$A$2:$A$60, Descs!$D$2:$D$60)</f>
        <v>Insights about sales data</v>
      </c>
      <c r="D29" t="str">
        <f>_xlfn.XLOOKUP(_xlfn.CONCAT(D$1,"_",URLs!D29),Descs!$A$2:$A$60, Descs!$D$2:$D$60)</f>
        <v>digital website metrics, such as conversion rate and average order value by site</v>
      </c>
      <c r="E29" t="e">
        <f>_xlfn.XLOOKUP(_xlfn.CONCAT(E$1,"_",URLs!E29),Descs!$A$2:$A$60, Descs!$D$2:$D$60)</f>
        <v>#N/A</v>
      </c>
      <c r="F29" t="e">
        <f>_xlfn.XLOOKUP(_xlfn.CONCAT(F$1,"_",URLs!F29),Descs!$A$2:$A$60, Descs!$D$2:$D$60)</f>
        <v>#N/A</v>
      </c>
      <c r="G29" t="e">
        <f>_xlfn.XLOOKUP(_xlfn.CONCAT(G$1,"_",URLs!G29),Descs!$A$2:$A$60, Descs!$D$2:$D$60)</f>
        <v>#N/A</v>
      </c>
      <c r="H29" t="e">
        <f>_xlfn.XLOOKUP(_xlfn.CONCAT(H$1,"_",URLs!H29),Descs!$A$2:$A$60, Descs!$D$2:$D$60)</f>
        <v>#N/A</v>
      </c>
      <c r="I29" t="e">
        <f>_xlfn.XLOOKUP(_xlfn.CONCAT(I$1,"_",URLs!I29),Descs!$A$2:$A$60, Descs!$D$2:$D$60)</f>
        <v>#N/A</v>
      </c>
      <c r="J29" t="e">
        <f>_xlfn.XLOOKUP(_xlfn.CONCAT(J$1,"_",URLs!J29),Descs!$A$2:$A$60, Descs!$D$2:$D$60)</f>
        <v>#N/A</v>
      </c>
      <c r="K29" t="e">
        <f>_xlfn.XLOOKUP(_xlfn.CONCAT(K$1,"_",URLs!K29),Descs!$A$2:$A$60, Descs!$D$2:$D$60)</f>
        <v>#N/A</v>
      </c>
      <c r="L29" t="str">
        <f>_xlfn.XLOOKUP(_xlfn.CONCAT(L$1,"_",URLs!L29),Descs!$A$2:$A$60, Descs!$D$2:$D$60)</f>
        <v>within the insurance industry</v>
      </c>
      <c r="M29" t="str">
        <f>_xlfn.XLOOKUP(_xlfn.CONCAT(M$1,"_",URLs!M29),Descs!$A$2:$A$60, Descs!$D$2:$D$60)</f>
        <v>all volumes</v>
      </c>
      <c r="N29" t="str">
        <f>_xlfn.XLOOKUP(_xlfn.CONCAT(N$1,"_",URLs!N29),Descs!$A$2:$A$60, Descs!$D$2:$D$60)</f>
        <v>all types</v>
      </c>
      <c r="O29" t="str">
        <f>_xlfn.XLOOKUP(_xlfn.CONCAT(O$1,"_",URLs!O29),Descs!$A$2:$A$60, Descs!$D$2:$D$60)</f>
        <v>all clients</v>
      </c>
      <c r="P29" t="str">
        <f>_xlfn.XLOOKUP(_xlfn.CONCAT(P$1,"_",URLs!P29),Descs!$A$2:$A$60, Descs!$D$2:$D$60)</f>
        <v>the market</v>
      </c>
      <c r="Q29" t="str">
        <f>_xlfn.XLOOKUP(_xlfn.CONCAT(Q$1,"_",URLs!Q29),Descs!$A$2:$A$60, Descs!$D$2:$D$60)</f>
        <v>US dollars</v>
      </c>
      <c r="R29" t="e">
        <f>_xlfn.XLOOKUP(_xlfn.CONCAT(R$1,"_",URLs!R29),Descs!$A$2:$A$60, Descs!$D$2:$D$60)</f>
        <v>#N/A</v>
      </c>
      <c r="S29" t="e">
        <f>_xlfn.XLOOKUP(_xlfn.CONCAT(S$1,"_",URLs!S29),Descs!$A$2:$A$60, Descs!$D$2:$D$60)</f>
        <v>#N/A</v>
      </c>
    </row>
    <row r="30" spans="1:19" ht="45" x14ac:dyDescent="0.25">
      <c r="A30" s="3" t="str">
        <f t="shared" si="3"/>
        <v>Insights about sales data from digital website metrics, such as conversion rate and average order value by site, within the manufacturing industry. Data compared against the market across all volumes and all types and all clients as US dollars</v>
      </c>
      <c r="B30" t="str">
        <f>URLs!B30</f>
        <v>https://ip.armeta.com/demo/analytics/sales-digital?query=eyJpbmR1c3RyeSI6Ik1hbnVmYWN0dXJpbmcifQ%3D%3D</v>
      </c>
      <c r="C30" t="str">
        <f>_xlfn.XLOOKUP(_xlfn.CONCAT(C$1,"_",URLs!C30),Descs!$A$2:$A$60, Descs!$D$2:$D$60)</f>
        <v>Insights about sales data</v>
      </c>
      <c r="D30" t="str">
        <f>_xlfn.XLOOKUP(_xlfn.CONCAT(D$1,"_",URLs!D30),Descs!$A$2:$A$60, Descs!$D$2:$D$60)</f>
        <v>digital website metrics, such as conversion rate and average order value by site</v>
      </c>
      <c r="E30" t="e">
        <f>_xlfn.XLOOKUP(_xlfn.CONCAT(E$1,"_",URLs!E30),Descs!$A$2:$A$60, Descs!$D$2:$D$60)</f>
        <v>#N/A</v>
      </c>
      <c r="F30" t="e">
        <f>_xlfn.XLOOKUP(_xlfn.CONCAT(F$1,"_",URLs!F30),Descs!$A$2:$A$60, Descs!$D$2:$D$60)</f>
        <v>#N/A</v>
      </c>
      <c r="G30" t="e">
        <f>_xlfn.XLOOKUP(_xlfn.CONCAT(G$1,"_",URLs!G30),Descs!$A$2:$A$60, Descs!$D$2:$D$60)</f>
        <v>#N/A</v>
      </c>
      <c r="H30" t="e">
        <f>_xlfn.XLOOKUP(_xlfn.CONCAT(H$1,"_",URLs!H30),Descs!$A$2:$A$60, Descs!$D$2:$D$60)</f>
        <v>#N/A</v>
      </c>
      <c r="I30" t="e">
        <f>_xlfn.XLOOKUP(_xlfn.CONCAT(I$1,"_",URLs!I30),Descs!$A$2:$A$60, Descs!$D$2:$D$60)</f>
        <v>#N/A</v>
      </c>
      <c r="J30" t="e">
        <f>_xlfn.XLOOKUP(_xlfn.CONCAT(J$1,"_",URLs!J30),Descs!$A$2:$A$60, Descs!$D$2:$D$60)</f>
        <v>#N/A</v>
      </c>
      <c r="K30" t="e">
        <f>_xlfn.XLOOKUP(_xlfn.CONCAT(K$1,"_",URLs!K30),Descs!$A$2:$A$60, Descs!$D$2:$D$60)</f>
        <v>#N/A</v>
      </c>
      <c r="L30" t="str">
        <f>_xlfn.XLOOKUP(_xlfn.CONCAT(L$1,"_",URLs!L30),Descs!$A$2:$A$60, Descs!$D$2:$D$60)</f>
        <v>within the manufacturing industry</v>
      </c>
      <c r="M30" t="str">
        <f>_xlfn.XLOOKUP(_xlfn.CONCAT(M$1,"_",URLs!M30),Descs!$A$2:$A$60, Descs!$D$2:$D$60)</f>
        <v>all volumes</v>
      </c>
      <c r="N30" t="str">
        <f>_xlfn.XLOOKUP(_xlfn.CONCAT(N$1,"_",URLs!N30),Descs!$A$2:$A$60, Descs!$D$2:$D$60)</f>
        <v>all types</v>
      </c>
      <c r="O30" t="str">
        <f>_xlfn.XLOOKUP(_xlfn.CONCAT(O$1,"_",URLs!O30),Descs!$A$2:$A$60, Descs!$D$2:$D$60)</f>
        <v>all clients</v>
      </c>
      <c r="P30" t="str">
        <f>_xlfn.XLOOKUP(_xlfn.CONCAT(P$1,"_",URLs!P30),Descs!$A$2:$A$60, Descs!$D$2:$D$60)</f>
        <v>the market</v>
      </c>
      <c r="Q30" t="str">
        <f>_xlfn.XLOOKUP(_xlfn.CONCAT(Q$1,"_",URLs!Q30),Descs!$A$2:$A$60, Descs!$D$2:$D$60)</f>
        <v>US dollars</v>
      </c>
      <c r="R30" t="e">
        <f>_xlfn.XLOOKUP(_xlfn.CONCAT(R$1,"_",URLs!R30),Descs!$A$2:$A$60, Descs!$D$2:$D$60)</f>
        <v>#N/A</v>
      </c>
      <c r="S30" t="e">
        <f>_xlfn.XLOOKUP(_xlfn.CONCAT(S$1,"_",URLs!S30),Descs!$A$2:$A$60, Descs!$D$2:$D$60)</f>
        <v>#N/A</v>
      </c>
    </row>
    <row r="31" spans="1:19" ht="45" x14ac:dyDescent="0.25">
      <c r="A31" s="3" t="str">
        <f t="shared" si="3"/>
        <v>Insights about sales data from digital website metrics, such as conversion rate and average order value by site, within the pharmaceutical industry. Data compared against the market across all volumes and all types and all clients as US dollars</v>
      </c>
      <c r="B31" t="str">
        <f>URLs!B31</f>
        <v>https://ip.armeta.com/demo/analytics/sales-digital?query=eyJpbmR1c3RyeSI6IlBoYXJtYWNldXRpY2FsIn0%3D</v>
      </c>
      <c r="C31" t="str">
        <f>_xlfn.XLOOKUP(_xlfn.CONCAT(C$1,"_",URLs!C31),Descs!$A$2:$A$60, Descs!$D$2:$D$60)</f>
        <v>Insights about sales data</v>
      </c>
      <c r="D31" t="str">
        <f>_xlfn.XLOOKUP(_xlfn.CONCAT(D$1,"_",URLs!D31),Descs!$A$2:$A$60, Descs!$D$2:$D$60)</f>
        <v>digital website metrics, such as conversion rate and average order value by site</v>
      </c>
      <c r="E31" t="e">
        <f>_xlfn.XLOOKUP(_xlfn.CONCAT(E$1,"_",URLs!E31),Descs!$A$2:$A$60, Descs!$D$2:$D$60)</f>
        <v>#N/A</v>
      </c>
      <c r="F31" t="e">
        <f>_xlfn.XLOOKUP(_xlfn.CONCAT(F$1,"_",URLs!F31),Descs!$A$2:$A$60, Descs!$D$2:$D$60)</f>
        <v>#N/A</v>
      </c>
      <c r="G31" t="e">
        <f>_xlfn.XLOOKUP(_xlfn.CONCAT(G$1,"_",URLs!G31),Descs!$A$2:$A$60, Descs!$D$2:$D$60)</f>
        <v>#N/A</v>
      </c>
      <c r="H31" t="e">
        <f>_xlfn.XLOOKUP(_xlfn.CONCAT(H$1,"_",URLs!H31),Descs!$A$2:$A$60, Descs!$D$2:$D$60)</f>
        <v>#N/A</v>
      </c>
      <c r="I31" t="e">
        <f>_xlfn.XLOOKUP(_xlfn.CONCAT(I$1,"_",URLs!I31),Descs!$A$2:$A$60, Descs!$D$2:$D$60)</f>
        <v>#N/A</v>
      </c>
      <c r="J31" t="e">
        <f>_xlfn.XLOOKUP(_xlfn.CONCAT(J$1,"_",URLs!J31),Descs!$A$2:$A$60, Descs!$D$2:$D$60)</f>
        <v>#N/A</v>
      </c>
      <c r="K31" t="e">
        <f>_xlfn.XLOOKUP(_xlfn.CONCAT(K$1,"_",URLs!K31),Descs!$A$2:$A$60, Descs!$D$2:$D$60)</f>
        <v>#N/A</v>
      </c>
      <c r="L31" t="str">
        <f>_xlfn.XLOOKUP(_xlfn.CONCAT(L$1,"_",URLs!L31),Descs!$A$2:$A$60, Descs!$D$2:$D$60)</f>
        <v>within the pharmaceutical industry</v>
      </c>
      <c r="M31" t="str">
        <f>_xlfn.XLOOKUP(_xlfn.CONCAT(M$1,"_",URLs!M31),Descs!$A$2:$A$60, Descs!$D$2:$D$60)</f>
        <v>all volumes</v>
      </c>
      <c r="N31" t="str">
        <f>_xlfn.XLOOKUP(_xlfn.CONCAT(N$1,"_",URLs!N31),Descs!$A$2:$A$60, Descs!$D$2:$D$60)</f>
        <v>all types</v>
      </c>
      <c r="O31" t="str">
        <f>_xlfn.XLOOKUP(_xlfn.CONCAT(O$1,"_",URLs!O31),Descs!$A$2:$A$60, Descs!$D$2:$D$60)</f>
        <v>all clients</v>
      </c>
      <c r="P31" t="str">
        <f>_xlfn.XLOOKUP(_xlfn.CONCAT(P$1,"_",URLs!P31),Descs!$A$2:$A$60, Descs!$D$2:$D$60)</f>
        <v>the market</v>
      </c>
      <c r="Q31" t="str">
        <f>_xlfn.XLOOKUP(_xlfn.CONCAT(Q$1,"_",URLs!Q31),Descs!$A$2:$A$60, Descs!$D$2:$D$60)</f>
        <v>US dollars</v>
      </c>
      <c r="R31" t="e">
        <f>_xlfn.XLOOKUP(_xlfn.CONCAT(R$1,"_",URLs!R31),Descs!$A$2:$A$60, Descs!$D$2:$D$60)</f>
        <v>#N/A</v>
      </c>
      <c r="S31" t="e">
        <f>_xlfn.XLOOKUP(_xlfn.CONCAT(S$1,"_",URLs!S31),Descs!$A$2:$A$60, Descs!$D$2:$D$60)</f>
        <v>#N/A</v>
      </c>
    </row>
    <row r="32" spans="1:19" ht="45" x14ac:dyDescent="0.25">
      <c r="A32" s="3" t="str">
        <f t="shared" si="3"/>
        <v>Insights about sales data from digital website metrics, such as conversion rate and average order value by site, within the retail &amp; ecommerce industry. Data compared against the market across all volumes and all types and all clients as US dollars</v>
      </c>
      <c r="B32" t="str">
        <f>URLs!B32</f>
        <v>https://ip.armeta.com/demo/analytics/sales-digital?query=eyJpbmR1c3RyeSI6IlJldGFpbCAmIGVDb21tZXJjZSJ9</v>
      </c>
      <c r="C32" t="str">
        <f>_xlfn.XLOOKUP(_xlfn.CONCAT(C$1,"_",URLs!C32),Descs!$A$2:$A$60, Descs!$D$2:$D$60)</f>
        <v>Insights about sales data</v>
      </c>
      <c r="D32" t="str">
        <f>_xlfn.XLOOKUP(_xlfn.CONCAT(D$1,"_",URLs!D32),Descs!$A$2:$A$60, Descs!$D$2:$D$60)</f>
        <v>digital website metrics, such as conversion rate and average order value by site</v>
      </c>
      <c r="E32" t="e">
        <f>_xlfn.XLOOKUP(_xlfn.CONCAT(E$1,"_",URLs!E32),Descs!$A$2:$A$60, Descs!$D$2:$D$60)</f>
        <v>#N/A</v>
      </c>
      <c r="F32" t="e">
        <f>_xlfn.XLOOKUP(_xlfn.CONCAT(F$1,"_",URLs!F32),Descs!$A$2:$A$60, Descs!$D$2:$D$60)</f>
        <v>#N/A</v>
      </c>
      <c r="G32" t="e">
        <f>_xlfn.XLOOKUP(_xlfn.CONCAT(G$1,"_",URLs!G32),Descs!$A$2:$A$60, Descs!$D$2:$D$60)</f>
        <v>#N/A</v>
      </c>
      <c r="H32" t="e">
        <f>_xlfn.XLOOKUP(_xlfn.CONCAT(H$1,"_",URLs!H32),Descs!$A$2:$A$60, Descs!$D$2:$D$60)</f>
        <v>#N/A</v>
      </c>
      <c r="I32" t="e">
        <f>_xlfn.XLOOKUP(_xlfn.CONCAT(I$1,"_",URLs!I32),Descs!$A$2:$A$60, Descs!$D$2:$D$60)</f>
        <v>#N/A</v>
      </c>
      <c r="J32" t="e">
        <f>_xlfn.XLOOKUP(_xlfn.CONCAT(J$1,"_",URLs!J32),Descs!$A$2:$A$60, Descs!$D$2:$D$60)</f>
        <v>#N/A</v>
      </c>
      <c r="K32" t="e">
        <f>_xlfn.XLOOKUP(_xlfn.CONCAT(K$1,"_",URLs!K32),Descs!$A$2:$A$60, Descs!$D$2:$D$60)</f>
        <v>#N/A</v>
      </c>
      <c r="L32" t="str">
        <f>_xlfn.XLOOKUP(_xlfn.CONCAT(L$1,"_",URLs!L32),Descs!$A$2:$A$60, Descs!$D$2:$D$60)</f>
        <v>within the retail &amp; ecommerce industry</v>
      </c>
      <c r="M32" t="str">
        <f>_xlfn.XLOOKUP(_xlfn.CONCAT(M$1,"_",URLs!M32),Descs!$A$2:$A$60, Descs!$D$2:$D$60)</f>
        <v>all volumes</v>
      </c>
      <c r="N32" t="str">
        <f>_xlfn.XLOOKUP(_xlfn.CONCAT(N$1,"_",URLs!N32),Descs!$A$2:$A$60, Descs!$D$2:$D$60)</f>
        <v>all types</v>
      </c>
      <c r="O32" t="str">
        <f>_xlfn.XLOOKUP(_xlfn.CONCAT(O$1,"_",URLs!O32),Descs!$A$2:$A$60, Descs!$D$2:$D$60)</f>
        <v>all clients</v>
      </c>
      <c r="P32" t="str">
        <f>_xlfn.XLOOKUP(_xlfn.CONCAT(P$1,"_",URLs!P32),Descs!$A$2:$A$60, Descs!$D$2:$D$60)</f>
        <v>the market</v>
      </c>
      <c r="Q32" t="str">
        <f>_xlfn.XLOOKUP(_xlfn.CONCAT(Q$1,"_",URLs!Q32),Descs!$A$2:$A$60, Descs!$D$2:$D$60)</f>
        <v>US dollars</v>
      </c>
      <c r="R32" t="e">
        <f>_xlfn.XLOOKUP(_xlfn.CONCAT(R$1,"_",URLs!R32),Descs!$A$2:$A$60, Descs!$D$2:$D$60)</f>
        <v>#N/A</v>
      </c>
      <c r="S32" t="e">
        <f>_xlfn.XLOOKUP(_xlfn.CONCAT(S$1,"_",URLs!S32),Descs!$A$2:$A$60, Descs!$D$2:$D$60)</f>
        <v>#N/A</v>
      </c>
    </row>
    <row r="33" spans="1:19" ht="45" x14ac:dyDescent="0.25">
      <c r="A33" s="3" t="str">
        <f t="shared" si="3"/>
        <v>Insights about sales data from digital website metrics, such as conversion rate and average order value by site, within the services industry. Data compared against the market across all volumes and all types and all clients as US dollars</v>
      </c>
      <c r="B33" t="str">
        <f>URLs!B33</f>
        <v>https://ip.armeta.com/demo/analytics/sales-digital?query=eyJpbmR1c3RyeSI6IlNlcnZpY2VzIn0%3D</v>
      </c>
      <c r="C33" t="str">
        <f>_xlfn.XLOOKUP(_xlfn.CONCAT(C$1,"_",URLs!C33),Descs!$A$2:$A$60, Descs!$D$2:$D$60)</f>
        <v>Insights about sales data</v>
      </c>
      <c r="D33" t="str">
        <f>_xlfn.XLOOKUP(_xlfn.CONCAT(D$1,"_",URLs!D33),Descs!$A$2:$A$60, Descs!$D$2:$D$60)</f>
        <v>digital website metrics, such as conversion rate and average order value by site</v>
      </c>
      <c r="E33" t="e">
        <f>_xlfn.XLOOKUP(_xlfn.CONCAT(E$1,"_",URLs!E33),Descs!$A$2:$A$60, Descs!$D$2:$D$60)</f>
        <v>#N/A</v>
      </c>
      <c r="F33" t="e">
        <f>_xlfn.XLOOKUP(_xlfn.CONCAT(F$1,"_",URLs!F33),Descs!$A$2:$A$60, Descs!$D$2:$D$60)</f>
        <v>#N/A</v>
      </c>
      <c r="G33" t="e">
        <f>_xlfn.XLOOKUP(_xlfn.CONCAT(G$1,"_",URLs!G33),Descs!$A$2:$A$60, Descs!$D$2:$D$60)</f>
        <v>#N/A</v>
      </c>
      <c r="H33" t="e">
        <f>_xlfn.XLOOKUP(_xlfn.CONCAT(H$1,"_",URLs!H33),Descs!$A$2:$A$60, Descs!$D$2:$D$60)</f>
        <v>#N/A</v>
      </c>
      <c r="I33" t="e">
        <f>_xlfn.XLOOKUP(_xlfn.CONCAT(I$1,"_",URLs!I33),Descs!$A$2:$A$60, Descs!$D$2:$D$60)</f>
        <v>#N/A</v>
      </c>
      <c r="J33" t="e">
        <f>_xlfn.XLOOKUP(_xlfn.CONCAT(J$1,"_",URLs!J33),Descs!$A$2:$A$60, Descs!$D$2:$D$60)</f>
        <v>#N/A</v>
      </c>
      <c r="K33" t="e">
        <f>_xlfn.XLOOKUP(_xlfn.CONCAT(K$1,"_",URLs!K33),Descs!$A$2:$A$60, Descs!$D$2:$D$60)</f>
        <v>#N/A</v>
      </c>
      <c r="L33" t="str">
        <f>_xlfn.XLOOKUP(_xlfn.CONCAT(L$1,"_",URLs!L33),Descs!$A$2:$A$60, Descs!$D$2:$D$60)</f>
        <v>within the services industry</v>
      </c>
      <c r="M33" t="str">
        <f>_xlfn.XLOOKUP(_xlfn.CONCAT(M$1,"_",URLs!M33),Descs!$A$2:$A$60, Descs!$D$2:$D$60)</f>
        <v>all volumes</v>
      </c>
      <c r="N33" t="str">
        <f>_xlfn.XLOOKUP(_xlfn.CONCAT(N$1,"_",URLs!N33),Descs!$A$2:$A$60, Descs!$D$2:$D$60)</f>
        <v>all types</v>
      </c>
      <c r="O33" t="str">
        <f>_xlfn.XLOOKUP(_xlfn.CONCAT(O$1,"_",URLs!O33),Descs!$A$2:$A$60, Descs!$D$2:$D$60)</f>
        <v>all clients</v>
      </c>
      <c r="P33" t="str">
        <f>_xlfn.XLOOKUP(_xlfn.CONCAT(P$1,"_",URLs!P33),Descs!$A$2:$A$60, Descs!$D$2:$D$60)</f>
        <v>the market</v>
      </c>
      <c r="Q33" t="str">
        <f>_xlfn.XLOOKUP(_xlfn.CONCAT(Q$1,"_",URLs!Q33),Descs!$A$2:$A$60, Descs!$D$2:$D$60)</f>
        <v>US dollars</v>
      </c>
      <c r="R33" t="e">
        <f>_xlfn.XLOOKUP(_xlfn.CONCAT(R$1,"_",URLs!R33),Descs!$A$2:$A$60, Descs!$D$2:$D$60)</f>
        <v>#N/A</v>
      </c>
      <c r="S33" t="e">
        <f>_xlfn.XLOOKUP(_xlfn.CONCAT(S$1,"_",URLs!S33),Descs!$A$2:$A$60, Descs!$D$2:$D$60)</f>
        <v>#N/A</v>
      </c>
    </row>
    <row r="34" spans="1:19" ht="45" x14ac:dyDescent="0.25">
      <c r="A34" s="3" t="str">
        <f t="shared" si="3"/>
        <v>Insights about sales data from digital website metrics, such as conversion rate and average order value by site, within the technology industry. Data compared against the market across all volumes and all types and all clients as US dollars</v>
      </c>
      <c r="B34" t="str">
        <f>URLs!B34</f>
        <v>https://ip.armeta.com/demo/analytics/sales-digital?query=eyJpbmR1c3RyeSI6IlRlY2hub2xvZ3kifQ%3D%3D</v>
      </c>
      <c r="C34" t="str">
        <f>_xlfn.XLOOKUP(_xlfn.CONCAT(C$1,"_",URLs!C34),Descs!$A$2:$A$60, Descs!$D$2:$D$60)</f>
        <v>Insights about sales data</v>
      </c>
      <c r="D34" t="str">
        <f>_xlfn.XLOOKUP(_xlfn.CONCAT(D$1,"_",URLs!D34),Descs!$A$2:$A$60, Descs!$D$2:$D$60)</f>
        <v>digital website metrics, such as conversion rate and average order value by site</v>
      </c>
      <c r="E34" t="e">
        <f>_xlfn.XLOOKUP(_xlfn.CONCAT(E$1,"_",URLs!E34),Descs!$A$2:$A$60, Descs!$D$2:$D$60)</f>
        <v>#N/A</v>
      </c>
      <c r="F34" t="e">
        <f>_xlfn.XLOOKUP(_xlfn.CONCAT(F$1,"_",URLs!F34),Descs!$A$2:$A$60, Descs!$D$2:$D$60)</f>
        <v>#N/A</v>
      </c>
      <c r="G34" t="e">
        <f>_xlfn.XLOOKUP(_xlfn.CONCAT(G$1,"_",URLs!G34),Descs!$A$2:$A$60, Descs!$D$2:$D$60)</f>
        <v>#N/A</v>
      </c>
      <c r="H34" t="e">
        <f>_xlfn.XLOOKUP(_xlfn.CONCAT(H$1,"_",URLs!H34),Descs!$A$2:$A$60, Descs!$D$2:$D$60)</f>
        <v>#N/A</v>
      </c>
      <c r="I34" t="e">
        <f>_xlfn.XLOOKUP(_xlfn.CONCAT(I$1,"_",URLs!I34),Descs!$A$2:$A$60, Descs!$D$2:$D$60)</f>
        <v>#N/A</v>
      </c>
      <c r="J34" t="e">
        <f>_xlfn.XLOOKUP(_xlfn.CONCAT(J$1,"_",URLs!J34),Descs!$A$2:$A$60, Descs!$D$2:$D$60)</f>
        <v>#N/A</v>
      </c>
      <c r="K34" t="e">
        <f>_xlfn.XLOOKUP(_xlfn.CONCAT(K$1,"_",URLs!K34),Descs!$A$2:$A$60, Descs!$D$2:$D$60)</f>
        <v>#N/A</v>
      </c>
      <c r="L34" t="str">
        <f>_xlfn.XLOOKUP(_xlfn.CONCAT(L$1,"_",URLs!L34),Descs!$A$2:$A$60, Descs!$D$2:$D$60)</f>
        <v>within the technology industry</v>
      </c>
      <c r="M34" t="str">
        <f>_xlfn.XLOOKUP(_xlfn.CONCAT(M$1,"_",URLs!M34),Descs!$A$2:$A$60, Descs!$D$2:$D$60)</f>
        <v>all volumes</v>
      </c>
      <c r="N34" t="str">
        <f>_xlfn.XLOOKUP(_xlfn.CONCAT(N$1,"_",URLs!N34),Descs!$A$2:$A$60, Descs!$D$2:$D$60)</f>
        <v>all types</v>
      </c>
      <c r="O34" t="str">
        <f>_xlfn.XLOOKUP(_xlfn.CONCAT(O$1,"_",URLs!O34),Descs!$A$2:$A$60, Descs!$D$2:$D$60)</f>
        <v>all clients</v>
      </c>
      <c r="P34" t="str">
        <f>_xlfn.XLOOKUP(_xlfn.CONCAT(P$1,"_",URLs!P34),Descs!$A$2:$A$60, Descs!$D$2:$D$60)</f>
        <v>the market</v>
      </c>
      <c r="Q34" t="str">
        <f>_xlfn.XLOOKUP(_xlfn.CONCAT(Q$1,"_",URLs!Q34),Descs!$A$2:$A$60, Descs!$D$2:$D$60)</f>
        <v>US dollars</v>
      </c>
      <c r="R34" t="e">
        <f>_xlfn.XLOOKUP(_xlfn.CONCAT(R$1,"_",URLs!R34),Descs!$A$2:$A$60, Descs!$D$2:$D$60)</f>
        <v>#N/A</v>
      </c>
      <c r="S34" t="e">
        <f>_xlfn.XLOOKUP(_xlfn.CONCAT(S$1,"_",URLs!S34),Descs!$A$2:$A$60, Descs!$D$2:$D$60)</f>
        <v>#N/A</v>
      </c>
    </row>
    <row r="35" spans="1:19" ht="45" x14ac:dyDescent="0.25">
      <c r="A35" s="3" t="str">
        <f t="shared" si="3"/>
        <v>Insights about sales data from digital website metrics, such as conversion rate and average order value by site, within the telecom industry. Data compared against the market across all volumes and all types and all clients as US dollars</v>
      </c>
      <c r="B35" t="str">
        <f>URLs!B35</f>
        <v>https://ip.armeta.com/demo/analytics/sales-digital?query=eyJpbmR1c3RyeSI6IlRlbGVjb20ifQ%3D%3D</v>
      </c>
      <c r="C35" t="str">
        <f>_xlfn.XLOOKUP(_xlfn.CONCAT(C$1,"_",URLs!C35),Descs!$A$2:$A$60, Descs!$D$2:$D$60)</f>
        <v>Insights about sales data</v>
      </c>
      <c r="D35" t="str">
        <f>_xlfn.XLOOKUP(_xlfn.CONCAT(D$1,"_",URLs!D35),Descs!$A$2:$A$60, Descs!$D$2:$D$60)</f>
        <v>digital website metrics, such as conversion rate and average order value by site</v>
      </c>
      <c r="E35" t="e">
        <f>_xlfn.XLOOKUP(_xlfn.CONCAT(E$1,"_",URLs!E35),Descs!$A$2:$A$60, Descs!$D$2:$D$60)</f>
        <v>#N/A</v>
      </c>
      <c r="F35" t="e">
        <f>_xlfn.XLOOKUP(_xlfn.CONCAT(F$1,"_",URLs!F35),Descs!$A$2:$A$60, Descs!$D$2:$D$60)</f>
        <v>#N/A</v>
      </c>
      <c r="G35" t="e">
        <f>_xlfn.XLOOKUP(_xlfn.CONCAT(G$1,"_",URLs!G35),Descs!$A$2:$A$60, Descs!$D$2:$D$60)</f>
        <v>#N/A</v>
      </c>
      <c r="H35" t="e">
        <f>_xlfn.XLOOKUP(_xlfn.CONCAT(H$1,"_",URLs!H35),Descs!$A$2:$A$60, Descs!$D$2:$D$60)</f>
        <v>#N/A</v>
      </c>
      <c r="I35" t="e">
        <f>_xlfn.XLOOKUP(_xlfn.CONCAT(I$1,"_",URLs!I35),Descs!$A$2:$A$60, Descs!$D$2:$D$60)</f>
        <v>#N/A</v>
      </c>
      <c r="J35" t="e">
        <f>_xlfn.XLOOKUP(_xlfn.CONCAT(J$1,"_",URLs!J35),Descs!$A$2:$A$60, Descs!$D$2:$D$60)</f>
        <v>#N/A</v>
      </c>
      <c r="K35" t="e">
        <f>_xlfn.XLOOKUP(_xlfn.CONCAT(K$1,"_",URLs!K35),Descs!$A$2:$A$60, Descs!$D$2:$D$60)</f>
        <v>#N/A</v>
      </c>
      <c r="L35" t="str">
        <f>_xlfn.XLOOKUP(_xlfn.CONCAT(L$1,"_",URLs!L35),Descs!$A$2:$A$60, Descs!$D$2:$D$60)</f>
        <v>within the telecom industry</v>
      </c>
      <c r="M35" t="str">
        <f>_xlfn.XLOOKUP(_xlfn.CONCAT(M$1,"_",URLs!M35),Descs!$A$2:$A$60, Descs!$D$2:$D$60)</f>
        <v>all volumes</v>
      </c>
      <c r="N35" t="str">
        <f>_xlfn.XLOOKUP(_xlfn.CONCAT(N$1,"_",URLs!N35),Descs!$A$2:$A$60, Descs!$D$2:$D$60)</f>
        <v>all types</v>
      </c>
      <c r="O35" t="str">
        <f>_xlfn.XLOOKUP(_xlfn.CONCAT(O$1,"_",URLs!O35),Descs!$A$2:$A$60, Descs!$D$2:$D$60)</f>
        <v>all clients</v>
      </c>
      <c r="P35" t="str">
        <f>_xlfn.XLOOKUP(_xlfn.CONCAT(P$1,"_",URLs!P35),Descs!$A$2:$A$60, Descs!$D$2:$D$60)</f>
        <v>the market</v>
      </c>
      <c r="Q35" t="str">
        <f>_xlfn.XLOOKUP(_xlfn.CONCAT(Q$1,"_",URLs!Q35),Descs!$A$2:$A$60, Descs!$D$2:$D$60)</f>
        <v>US dollars</v>
      </c>
      <c r="R35" t="e">
        <f>_xlfn.XLOOKUP(_xlfn.CONCAT(R$1,"_",URLs!R35),Descs!$A$2:$A$60, Descs!$D$2:$D$60)</f>
        <v>#N/A</v>
      </c>
      <c r="S35" t="e">
        <f>_xlfn.XLOOKUP(_xlfn.CONCAT(S$1,"_",URLs!S35),Descs!$A$2:$A$60, Descs!$D$2:$D$60)</f>
        <v>#N/A</v>
      </c>
    </row>
    <row r="36" spans="1:19" ht="45" x14ac:dyDescent="0.25">
      <c r="A36" s="3" t="str">
        <f t="shared" si="3"/>
        <v>Insights about sales data from digital website metrics, such as conversion rate and average order value by site, within the travel &amp; hostpitality industry. Data compared against the market across all volumes and all types and all clients as US dollars</v>
      </c>
      <c r="B36" t="str">
        <f>URLs!B36</f>
        <v>https://ip.armeta.com/demo/analytics/sales-digital?query=eyJpbmR1c3RyeSI6IlRyYXZlbCAmIEhvc3BpdGFsaXR5In0%3D</v>
      </c>
      <c r="C36" t="str">
        <f>_xlfn.XLOOKUP(_xlfn.CONCAT(C$1,"_",URLs!C36),Descs!$A$2:$A$60, Descs!$D$2:$D$60)</f>
        <v>Insights about sales data</v>
      </c>
      <c r="D36" t="str">
        <f>_xlfn.XLOOKUP(_xlfn.CONCAT(D$1,"_",URLs!D36),Descs!$A$2:$A$60, Descs!$D$2:$D$60)</f>
        <v>digital website metrics, such as conversion rate and average order value by site</v>
      </c>
      <c r="E36" t="e">
        <f>_xlfn.XLOOKUP(_xlfn.CONCAT(E$1,"_",URLs!E36),Descs!$A$2:$A$60, Descs!$D$2:$D$60)</f>
        <v>#N/A</v>
      </c>
      <c r="F36" t="e">
        <f>_xlfn.XLOOKUP(_xlfn.CONCAT(F$1,"_",URLs!F36),Descs!$A$2:$A$60, Descs!$D$2:$D$60)</f>
        <v>#N/A</v>
      </c>
      <c r="G36" t="e">
        <f>_xlfn.XLOOKUP(_xlfn.CONCAT(G$1,"_",URLs!G36),Descs!$A$2:$A$60, Descs!$D$2:$D$60)</f>
        <v>#N/A</v>
      </c>
      <c r="H36" t="e">
        <f>_xlfn.XLOOKUP(_xlfn.CONCAT(H$1,"_",URLs!H36),Descs!$A$2:$A$60, Descs!$D$2:$D$60)</f>
        <v>#N/A</v>
      </c>
      <c r="I36" t="e">
        <f>_xlfn.XLOOKUP(_xlfn.CONCAT(I$1,"_",URLs!I36),Descs!$A$2:$A$60, Descs!$D$2:$D$60)</f>
        <v>#N/A</v>
      </c>
      <c r="J36" t="e">
        <f>_xlfn.XLOOKUP(_xlfn.CONCAT(J$1,"_",URLs!J36),Descs!$A$2:$A$60, Descs!$D$2:$D$60)</f>
        <v>#N/A</v>
      </c>
      <c r="K36" t="e">
        <f>_xlfn.XLOOKUP(_xlfn.CONCAT(K$1,"_",URLs!K36),Descs!$A$2:$A$60, Descs!$D$2:$D$60)</f>
        <v>#N/A</v>
      </c>
      <c r="L36" t="str">
        <f>_xlfn.XLOOKUP(_xlfn.CONCAT(L$1,"_",URLs!L36),Descs!$A$2:$A$60, Descs!$D$2:$D$60)</f>
        <v>within the travel &amp; hostpitality industry</v>
      </c>
      <c r="M36" t="str">
        <f>_xlfn.XLOOKUP(_xlfn.CONCAT(M$1,"_",URLs!M36),Descs!$A$2:$A$60, Descs!$D$2:$D$60)</f>
        <v>all volumes</v>
      </c>
      <c r="N36" t="str">
        <f>_xlfn.XLOOKUP(_xlfn.CONCAT(N$1,"_",URLs!N36),Descs!$A$2:$A$60, Descs!$D$2:$D$60)</f>
        <v>all types</v>
      </c>
      <c r="O36" t="str">
        <f>_xlfn.XLOOKUP(_xlfn.CONCAT(O$1,"_",URLs!O36),Descs!$A$2:$A$60, Descs!$D$2:$D$60)</f>
        <v>all clients</v>
      </c>
      <c r="P36" t="str">
        <f>_xlfn.XLOOKUP(_xlfn.CONCAT(P$1,"_",URLs!P36),Descs!$A$2:$A$60, Descs!$D$2:$D$60)</f>
        <v>the market</v>
      </c>
      <c r="Q36" t="str">
        <f>_xlfn.XLOOKUP(_xlfn.CONCAT(Q$1,"_",URLs!Q36),Descs!$A$2:$A$60, Descs!$D$2:$D$60)</f>
        <v>US dollars</v>
      </c>
      <c r="R36" t="e">
        <f>_xlfn.XLOOKUP(_xlfn.CONCAT(R$1,"_",URLs!R36),Descs!$A$2:$A$60, Descs!$D$2:$D$60)</f>
        <v>#N/A</v>
      </c>
      <c r="S36" t="e">
        <f>_xlfn.XLOOKUP(_xlfn.CONCAT(S$1,"_",URLs!S36),Descs!$A$2:$A$60, Descs!$D$2:$D$60)</f>
        <v>#N/A</v>
      </c>
    </row>
    <row r="37" spans="1:19" ht="45" x14ac:dyDescent="0.25">
      <c r="A37" s="3" t="str">
        <f t="shared" si="3"/>
        <v>Insights about sales data from digital website metrics, such as conversion rate and average order value by site, within the utility industry. Data compared against the market across all volumes and all types and all clients as US dollars</v>
      </c>
      <c r="B37" t="str">
        <f>URLs!B37</f>
        <v>https://ip.armeta.com/demo/analytics/sales-digital?query=eyJpbmR1c3RyeSI6IlV0aWxpdHkifQ%3D%3D</v>
      </c>
      <c r="C37" t="str">
        <f>_xlfn.XLOOKUP(_xlfn.CONCAT(C$1,"_",URLs!C37),Descs!$A$2:$A$60, Descs!$D$2:$D$60)</f>
        <v>Insights about sales data</v>
      </c>
      <c r="D37" t="str">
        <f>_xlfn.XLOOKUP(_xlfn.CONCAT(D$1,"_",URLs!D37),Descs!$A$2:$A$60, Descs!$D$2:$D$60)</f>
        <v>digital website metrics, such as conversion rate and average order value by site</v>
      </c>
      <c r="E37" t="e">
        <f>_xlfn.XLOOKUP(_xlfn.CONCAT(E$1,"_",URLs!E37),Descs!$A$2:$A$60, Descs!$D$2:$D$60)</f>
        <v>#N/A</v>
      </c>
      <c r="F37" t="e">
        <f>_xlfn.XLOOKUP(_xlfn.CONCAT(F$1,"_",URLs!F37),Descs!$A$2:$A$60, Descs!$D$2:$D$60)</f>
        <v>#N/A</v>
      </c>
      <c r="G37" t="e">
        <f>_xlfn.XLOOKUP(_xlfn.CONCAT(G$1,"_",URLs!G37),Descs!$A$2:$A$60, Descs!$D$2:$D$60)</f>
        <v>#N/A</v>
      </c>
      <c r="H37" t="e">
        <f>_xlfn.XLOOKUP(_xlfn.CONCAT(H$1,"_",URLs!H37),Descs!$A$2:$A$60, Descs!$D$2:$D$60)</f>
        <v>#N/A</v>
      </c>
      <c r="I37" t="e">
        <f>_xlfn.XLOOKUP(_xlfn.CONCAT(I$1,"_",URLs!I37),Descs!$A$2:$A$60, Descs!$D$2:$D$60)</f>
        <v>#N/A</v>
      </c>
      <c r="J37" t="e">
        <f>_xlfn.XLOOKUP(_xlfn.CONCAT(J$1,"_",URLs!J37),Descs!$A$2:$A$60, Descs!$D$2:$D$60)</f>
        <v>#N/A</v>
      </c>
      <c r="K37" t="e">
        <f>_xlfn.XLOOKUP(_xlfn.CONCAT(K$1,"_",URLs!K37),Descs!$A$2:$A$60, Descs!$D$2:$D$60)</f>
        <v>#N/A</v>
      </c>
      <c r="L37" t="str">
        <f>_xlfn.XLOOKUP(_xlfn.CONCAT(L$1,"_",URLs!L37),Descs!$A$2:$A$60, Descs!$D$2:$D$60)</f>
        <v>within the utility industry</v>
      </c>
      <c r="M37" t="str">
        <f>_xlfn.XLOOKUP(_xlfn.CONCAT(M$1,"_",URLs!M37),Descs!$A$2:$A$60, Descs!$D$2:$D$60)</f>
        <v>all volumes</v>
      </c>
      <c r="N37" t="str">
        <f>_xlfn.XLOOKUP(_xlfn.CONCAT(N$1,"_",URLs!N37),Descs!$A$2:$A$60, Descs!$D$2:$D$60)</f>
        <v>all types</v>
      </c>
      <c r="O37" t="str">
        <f>_xlfn.XLOOKUP(_xlfn.CONCAT(O$1,"_",URLs!O37),Descs!$A$2:$A$60, Descs!$D$2:$D$60)</f>
        <v>all clients</v>
      </c>
      <c r="P37" t="str">
        <f>_xlfn.XLOOKUP(_xlfn.CONCAT(P$1,"_",URLs!P37),Descs!$A$2:$A$60, Descs!$D$2:$D$60)</f>
        <v>the market</v>
      </c>
      <c r="Q37" t="str">
        <f>_xlfn.XLOOKUP(_xlfn.CONCAT(Q$1,"_",URLs!Q37),Descs!$A$2:$A$60, Descs!$D$2:$D$60)</f>
        <v>US dollars</v>
      </c>
      <c r="R37" t="e">
        <f>_xlfn.XLOOKUP(_xlfn.CONCAT(R$1,"_",URLs!R37),Descs!$A$2:$A$60, Descs!$D$2:$D$60)</f>
        <v>#N/A</v>
      </c>
      <c r="S37" t="e">
        <f>_xlfn.XLOOKUP(_xlfn.CONCAT(S$1,"_",URLs!S37),Descs!$A$2:$A$60, Descs!$D$2:$D$60)</f>
        <v>#N/A</v>
      </c>
    </row>
    <row r="38" spans="1:19" ht="60" x14ac:dyDescent="0.25">
      <c r="A38" s="3" t="str">
        <f>_xlfn.CONCAT(C38, ", specifically ", D38, " in ", E38, ". Data aggregated at the timescale of ", SUBSTITUTE(H38, "today", R38), " from ", F38, " and ", S38)</f>
        <v>Insights about sales data, specifically sales and inventory for specific locations and stores in eastern states, new england, east coast, atlantic. Data aggregated at the timescale of month to date, from the start of the month to this current week from all groups and all families</v>
      </c>
      <c r="B38" t="str">
        <f>URLs!B38</f>
        <v>https://ip.armeta.com/demo/analytics/location-review</v>
      </c>
      <c r="C38" t="str">
        <f>_xlfn.XLOOKUP(_xlfn.CONCAT(C$1,"_",URLs!C38),Descs!$A$2:$A$60, Descs!$D$2:$D$60)</f>
        <v>Insights about sales data</v>
      </c>
      <c r="D38" t="str">
        <f>_xlfn.XLOOKUP(_xlfn.CONCAT(D$1,"_",URLs!D38),Descs!$A$2:$A$60, Descs!$D$2:$D$60)</f>
        <v>sales and inventory for specific locations and stores</v>
      </c>
      <c r="E38" t="str">
        <f>_xlfn.XLOOKUP(_xlfn.CONCAT(E$1,"_",URLs!E38),Descs!$A$2:$A$60, Descs!$D$2:$D$60)</f>
        <v>eastern states, new england, east coast, atlantic</v>
      </c>
      <c r="F38" t="str">
        <f>_xlfn.XLOOKUP(_xlfn.CONCAT(F$1,"_",URLs!F38),Descs!$A$2:$A$60, Descs!$D$2:$D$60)</f>
        <v>all groups</v>
      </c>
      <c r="G38" t="e">
        <f>_xlfn.XLOOKUP(_xlfn.CONCAT(G$1,"_",URLs!G38),Descs!$A$2:$A$60, Descs!$D$2:$D$60)</f>
        <v>#N/A</v>
      </c>
      <c r="H38" t="str">
        <f>_xlfn.XLOOKUP(_xlfn.CONCAT(H$1,"_",URLs!H38),Descs!$A$2:$A$60, Descs!$D$2:$D$60)</f>
        <v>month to date, from the start of the month to today</v>
      </c>
      <c r="I38" t="e">
        <f>_xlfn.XLOOKUP(_xlfn.CONCAT(I$1,"_",URLs!I38),Descs!$A$2:$A$60, Descs!$D$2:$D$60)</f>
        <v>#N/A</v>
      </c>
      <c r="J38" t="e">
        <f>_xlfn.XLOOKUP(_xlfn.CONCAT(J$1,"_",URLs!J38),Descs!$A$2:$A$60, Descs!$D$2:$D$60)</f>
        <v>#N/A</v>
      </c>
      <c r="K38" t="e">
        <f>_xlfn.XLOOKUP(_xlfn.CONCAT(K$1,"_",URLs!K38),Descs!$A$2:$A$60, Descs!$D$2:$D$60)</f>
        <v>#N/A</v>
      </c>
      <c r="L38" t="e">
        <f>_xlfn.XLOOKUP(_xlfn.CONCAT(L$1,"_",URLs!L38),Descs!$A$2:$A$60, Descs!$D$2:$D$60)</f>
        <v>#N/A</v>
      </c>
      <c r="M38" t="e">
        <f>_xlfn.XLOOKUP(_xlfn.CONCAT(M$1,"_",URLs!M38),Descs!$A$2:$A$60, Descs!$D$2:$D$60)</f>
        <v>#N/A</v>
      </c>
      <c r="N38" t="e">
        <f>_xlfn.XLOOKUP(_xlfn.CONCAT(N$1,"_",URLs!N38),Descs!$A$2:$A$60, Descs!$D$2:$D$60)</f>
        <v>#N/A</v>
      </c>
      <c r="O38" t="e">
        <f>_xlfn.XLOOKUP(_xlfn.CONCAT(O$1,"_",URLs!O38),Descs!$A$2:$A$60, Descs!$D$2:$D$60)</f>
        <v>#N/A</v>
      </c>
      <c r="P38" t="e">
        <f>_xlfn.XLOOKUP(_xlfn.CONCAT(P$1,"_",URLs!P38),Descs!$A$2:$A$60, Descs!$D$2:$D$60)</f>
        <v>#N/A</v>
      </c>
      <c r="Q38" t="e">
        <f>_xlfn.XLOOKUP(_xlfn.CONCAT(Q$1,"_",URLs!Q38),Descs!$A$2:$A$60, Descs!$D$2:$D$60)</f>
        <v>#N/A</v>
      </c>
      <c r="R38" t="str">
        <f>_xlfn.XLOOKUP(_xlfn.CONCAT(R$1,"_",URLs!R38),Descs!$A$2:$A$60, Descs!$D$2:$D$60)</f>
        <v>this current week</v>
      </c>
      <c r="S38" t="str">
        <f>_xlfn.XLOOKUP(_xlfn.CONCAT(S$1,"_",URLs!S38),Descs!$A$2:$A$60, Descs!$D$2:$D$60)</f>
        <v>all families</v>
      </c>
    </row>
    <row r="39" spans="1:19" ht="60" x14ac:dyDescent="0.25">
      <c r="A39" s="3" t="str">
        <f>_xlfn.CONCAT(C39, ", specifically ", D39, " in ", E39, ". Data aggregated at the timescale of ", SUBSTITUTE(H39, "today", R39), " from ", F39, " and ", S39)</f>
        <v>Insights about sales data, specifically sales and inventory for specific locations and stores in eastern states, new england, east coast, atlantic. Data aggregated at the timescale of month to date, from the start of the month to the past week, the last week from all groups and all families</v>
      </c>
      <c r="B39" t="str">
        <f>URLs!B39</f>
        <v>https://ip.armeta.com/demo/analytics/location-review?query=eyJ3ZWVrIjoiTFcifQ%3D%3D</v>
      </c>
      <c r="C39" t="str">
        <f>_xlfn.XLOOKUP(_xlfn.CONCAT(C$1,"_",URLs!C39),Descs!$A$2:$A$60, Descs!$D$2:$D$60)</f>
        <v>Insights about sales data</v>
      </c>
      <c r="D39" t="str">
        <f>_xlfn.XLOOKUP(_xlfn.CONCAT(D$1,"_",URLs!D39),Descs!$A$2:$A$60, Descs!$D$2:$D$60)</f>
        <v>sales and inventory for specific locations and stores</v>
      </c>
      <c r="E39" t="str">
        <f>_xlfn.XLOOKUP(_xlfn.CONCAT(E$1,"_",URLs!E39),Descs!$A$2:$A$60, Descs!$D$2:$D$60)</f>
        <v>eastern states, new england, east coast, atlantic</v>
      </c>
      <c r="F39" t="str">
        <f>_xlfn.XLOOKUP(_xlfn.CONCAT(F$1,"_",URLs!F39),Descs!$A$2:$A$60, Descs!$D$2:$D$60)</f>
        <v>all groups</v>
      </c>
      <c r="G39" t="e">
        <f>_xlfn.XLOOKUP(_xlfn.CONCAT(G$1,"_",URLs!G39),Descs!$A$2:$A$60, Descs!$D$2:$D$60)</f>
        <v>#N/A</v>
      </c>
      <c r="H39" t="str">
        <f>_xlfn.XLOOKUP(_xlfn.CONCAT(H$1,"_",URLs!H39),Descs!$A$2:$A$60, Descs!$D$2:$D$60)</f>
        <v>month to date, from the start of the month to today</v>
      </c>
      <c r="I39" t="e">
        <f>_xlfn.XLOOKUP(_xlfn.CONCAT(I$1,"_",URLs!I39),Descs!$A$2:$A$60, Descs!$D$2:$D$60)</f>
        <v>#N/A</v>
      </c>
      <c r="J39" t="e">
        <f>_xlfn.XLOOKUP(_xlfn.CONCAT(J$1,"_",URLs!J39),Descs!$A$2:$A$60, Descs!$D$2:$D$60)</f>
        <v>#N/A</v>
      </c>
      <c r="K39" t="e">
        <f>_xlfn.XLOOKUP(_xlfn.CONCAT(K$1,"_",URLs!K39),Descs!$A$2:$A$60, Descs!$D$2:$D$60)</f>
        <v>#N/A</v>
      </c>
      <c r="L39" t="e">
        <f>_xlfn.XLOOKUP(_xlfn.CONCAT(L$1,"_",URLs!L39),Descs!$A$2:$A$60, Descs!$D$2:$D$60)</f>
        <v>#N/A</v>
      </c>
      <c r="M39" t="e">
        <f>_xlfn.XLOOKUP(_xlfn.CONCAT(M$1,"_",URLs!M39),Descs!$A$2:$A$60, Descs!$D$2:$D$60)</f>
        <v>#N/A</v>
      </c>
      <c r="N39" t="e">
        <f>_xlfn.XLOOKUP(_xlfn.CONCAT(N$1,"_",URLs!N39),Descs!$A$2:$A$60, Descs!$D$2:$D$60)</f>
        <v>#N/A</v>
      </c>
      <c r="O39" t="e">
        <f>_xlfn.XLOOKUP(_xlfn.CONCAT(O$1,"_",URLs!O39),Descs!$A$2:$A$60, Descs!$D$2:$D$60)</f>
        <v>#N/A</v>
      </c>
      <c r="P39" t="e">
        <f>_xlfn.XLOOKUP(_xlfn.CONCAT(P$1,"_",URLs!P39),Descs!$A$2:$A$60, Descs!$D$2:$D$60)</f>
        <v>#N/A</v>
      </c>
      <c r="Q39" t="e">
        <f>_xlfn.XLOOKUP(_xlfn.CONCAT(Q$1,"_",URLs!Q39),Descs!$A$2:$A$60, Descs!$D$2:$D$60)</f>
        <v>#N/A</v>
      </c>
      <c r="R39" t="str">
        <f>_xlfn.XLOOKUP(_xlfn.CONCAT(R$1,"_",URLs!R39),Descs!$A$2:$A$60, Descs!$D$2:$D$60)</f>
        <v>the past week, the last week</v>
      </c>
      <c r="S39" t="str">
        <f>_xlfn.XLOOKUP(_xlfn.CONCAT(S$1,"_",URLs!S39),Descs!$A$2:$A$60, Descs!$D$2:$D$60)</f>
        <v>all families</v>
      </c>
    </row>
    <row r="40" spans="1:19" ht="45" x14ac:dyDescent="0.25">
      <c r="A40" s="3" t="str">
        <f>_xlfn.CONCAT(C40, " ", SUBSTITUTE(D40, "a specified location", J40), " during the timeframe of ", SUBSTITUTE(H40, "today", R40), " from ", S40)</f>
        <v>Insights about sales data highlighting the top products at middletown, west virginia during the timeframe of month to date, from the start of the month to this current week from all families</v>
      </c>
      <c r="B40" t="str">
        <f>URLs!B40</f>
        <v>https://ip.armeta.com/demo/analytics/top-styles</v>
      </c>
      <c r="C40" t="str">
        <f>_xlfn.XLOOKUP(_xlfn.CONCAT(C$1,"_",URLs!C40),Descs!$A$2:$A$60, Descs!$D$2:$D$60)</f>
        <v>Insights about sales data</v>
      </c>
      <c r="D40" t="str">
        <f>_xlfn.XLOOKUP(_xlfn.CONCAT(D$1,"_",URLs!D40),Descs!$A$2:$A$60, Descs!$D$2:$D$60)</f>
        <v>highlighting the top products at a specified location</v>
      </c>
      <c r="E40" t="e">
        <f>_xlfn.XLOOKUP(_xlfn.CONCAT(E$1,"_",URLs!E40),Descs!$A$2:$A$60, Descs!$D$2:$D$60)</f>
        <v>#N/A</v>
      </c>
      <c r="F40" t="e">
        <f>_xlfn.XLOOKUP(_xlfn.CONCAT(F$1,"_",URLs!F40),Descs!$A$2:$A$60, Descs!$D$2:$D$60)</f>
        <v>#N/A</v>
      </c>
      <c r="G40" t="e">
        <f>_xlfn.XLOOKUP(_xlfn.CONCAT(G$1,"_",URLs!G40),Descs!$A$2:$A$60, Descs!$D$2:$D$60)</f>
        <v>#N/A</v>
      </c>
      <c r="H40" t="str">
        <f>_xlfn.XLOOKUP(_xlfn.CONCAT(H$1,"_",URLs!H40),Descs!$A$2:$A$60, Descs!$D$2:$D$60)</f>
        <v>month to date, from the start of the month to today</v>
      </c>
      <c r="I40" t="e">
        <f>_xlfn.XLOOKUP(_xlfn.CONCAT(I$1,"_",URLs!I40),Descs!$A$2:$A$60, Descs!$D$2:$D$60)</f>
        <v>#N/A</v>
      </c>
      <c r="J40" t="str">
        <f>_xlfn.XLOOKUP(_xlfn.CONCAT(J$1,"_",URLs!J40),Descs!$A$2:$A$60, Descs!$D$2:$D$60)</f>
        <v>middletown, west virginia</v>
      </c>
      <c r="K40" t="e">
        <f>_xlfn.XLOOKUP(_xlfn.CONCAT(K$1,"_",URLs!K40),Descs!$A$2:$A$60, Descs!$D$2:$D$60)</f>
        <v>#N/A</v>
      </c>
      <c r="L40" t="e">
        <f>_xlfn.XLOOKUP(_xlfn.CONCAT(L$1,"_",URLs!L40),Descs!$A$2:$A$60, Descs!$D$2:$D$60)</f>
        <v>#N/A</v>
      </c>
      <c r="M40" t="e">
        <f>_xlfn.XLOOKUP(_xlfn.CONCAT(M$1,"_",URLs!M40),Descs!$A$2:$A$60, Descs!$D$2:$D$60)</f>
        <v>#N/A</v>
      </c>
      <c r="N40" t="e">
        <f>_xlfn.XLOOKUP(_xlfn.CONCAT(N$1,"_",URLs!N40),Descs!$A$2:$A$60, Descs!$D$2:$D$60)</f>
        <v>#N/A</v>
      </c>
      <c r="O40" t="e">
        <f>_xlfn.XLOOKUP(_xlfn.CONCAT(O$1,"_",URLs!O40),Descs!$A$2:$A$60, Descs!$D$2:$D$60)</f>
        <v>#N/A</v>
      </c>
      <c r="P40" t="e">
        <f>_xlfn.XLOOKUP(_xlfn.CONCAT(P$1,"_",URLs!P40),Descs!$A$2:$A$60, Descs!$D$2:$D$60)</f>
        <v>#N/A</v>
      </c>
      <c r="Q40" t="e">
        <f>_xlfn.XLOOKUP(_xlfn.CONCAT(Q$1,"_",URLs!Q40),Descs!$A$2:$A$60, Descs!$D$2:$D$60)</f>
        <v>#N/A</v>
      </c>
      <c r="R40" t="str">
        <f>_xlfn.XLOOKUP(_xlfn.CONCAT(R$1,"_",URLs!R40),Descs!$A$2:$A$60, Descs!$D$2:$D$60)</f>
        <v>this current week</v>
      </c>
      <c r="S40" t="str">
        <f>_xlfn.XLOOKUP(_xlfn.CONCAT(S$1,"_",URLs!S40),Descs!$A$2:$A$60, Descs!$D$2:$D$60)</f>
        <v>all families</v>
      </c>
    </row>
    <row r="41" spans="1:19" ht="45" x14ac:dyDescent="0.25">
      <c r="A41" s="3" t="str">
        <f>_xlfn.CONCAT(C41, " ", D41, " over the timespan of ", H41, " across ", J41, " and ", K41)</f>
        <v>Insights about optical sales, such as frames and lenses, aggregated by eye care metrics over the timespan of year to date, from the start of the current year to today across all locations and all positions</v>
      </c>
      <c r="B41" t="str">
        <f>URLs!B41</f>
        <v>https://ip.armeta.com/demo/analytics/optical-analysis-sales</v>
      </c>
      <c r="C41" t="str">
        <f>_xlfn.XLOOKUP(_xlfn.CONCAT(C$1,"_",URLs!C41),Descs!$A$2:$A$60, Descs!$D$2:$D$60)</f>
        <v>Insights about optical sales, such as frames and lenses,</v>
      </c>
      <c r="D41" t="str">
        <f>_xlfn.XLOOKUP(_xlfn.CONCAT(D$1,"_",URLs!D41),Descs!$A$2:$A$60, Descs!$D$2:$D$60)</f>
        <v>aggregated by eye care metrics</v>
      </c>
      <c r="E41" t="e">
        <f>_xlfn.XLOOKUP(_xlfn.CONCAT(E$1,"_",URLs!E41),Descs!$A$2:$A$60, Descs!$D$2:$D$60)</f>
        <v>#N/A</v>
      </c>
      <c r="F41" t="e">
        <f>_xlfn.XLOOKUP(_xlfn.CONCAT(F$1,"_",URLs!F41),Descs!$A$2:$A$60, Descs!$D$2:$D$60)</f>
        <v>#N/A</v>
      </c>
      <c r="G41" t="e">
        <f>_xlfn.XLOOKUP(_xlfn.CONCAT(G$1,"_",URLs!G41),Descs!$A$2:$A$60, Descs!$D$2:$D$60)</f>
        <v>#N/A</v>
      </c>
      <c r="H41" t="str">
        <f>_xlfn.XLOOKUP(_xlfn.CONCAT(H$1,"_",URLs!H41),Descs!$A$2:$A$60, Descs!$D$2:$D$60)</f>
        <v>year to date, from the start of the current year to today</v>
      </c>
      <c r="I41" t="e">
        <f>_xlfn.XLOOKUP(_xlfn.CONCAT(I$1,"_",URLs!I41),Descs!$A$2:$A$60, Descs!$D$2:$D$60)</f>
        <v>#N/A</v>
      </c>
      <c r="J41" t="str">
        <f>_xlfn.XLOOKUP(_xlfn.CONCAT(J$1,"_",URLs!J41),Descs!$A$2:$A$60, Descs!$D$2:$D$60)</f>
        <v>all locations</v>
      </c>
      <c r="K41" t="str">
        <f>_xlfn.XLOOKUP(_xlfn.CONCAT(K$1,"_",URLs!K41),Descs!$A$2:$A$60, Descs!$D$2:$D$60)</f>
        <v>all positions</v>
      </c>
      <c r="L41" t="e">
        <f>_xlfn.XLOOKUP(_xlfn.CONCAT(L$1,"_",URLs!L41),Descs!$A$2:$A$60, Descs!$D$2:$D$60)</f>
        <v>#N/A</v>
      </c>
      <c r="M41" t="e">
        <f>_xlfn.XLOOKUP(_xlfn.CONCAT(M$1,"_",URLs!M41),Descs!$A$2:$A$60, Descs!$D$2:$D$60)</f>
        <v>#N/A</v>
      </c>
      <c r="N41" t="e">
        <f>_xlfn.XLOOKUP(_xlfn.CONCAT(N$1,"_",URLs!N41),Descs!$A$2:$A$60, Descs!$D$2:$D$60)</f>
        <v>#N/A</v>
      </c>
      <c r="O41" t="e">
        <f>_xlfn.XLOOKUP(_xlfn.CONCAT(O$1,"_",URLs!O41),Descs!$A$2:$A$60, Descs!$D$2:$D$60)</f>
        <v>#N/A</v>
      </c>
      <c r="P41" t="e">
        <f>_xlfn.XLOOKUP(_xlfn.CONCAT(P$1,"_",URLs!P41),Descs!$A$2:$A$60, Descs!$D$2:$D$60)</f>
        <v>#N/A</v>
      </c>
      <c r="Q41" t="e">
        <f>_xlfn.XLOOKUP(_xlfn.CONCAT(Q$1,"_",URLs!Q41),Descs!$A$2:$A$60, Descs!$D$2:$D$60)</f>
        <v>#N/A</v>
      </c>
      <c r="R41" t="e">
        <f>_xlfn.XLOOKUP(_xlfn.CONCAT(R$1,"_",URLs!R41),Descs!$A$2:$A$60, Descs!$D$2:$D$60)</f>
        <v>#N/A</v>
      </c>
      <c r="S41" t="e">
        <f>_xlfn.XLOOKUP(_xlfn.CONCAT(S$1,"_",URLs!S41),Descs!$A$2:$A$60, Descs!$D$2:$D$60)</f>
        <v>#N/A</v>
      </c>
    </row>
    <row r="42" spans="1:19" ht="45" x14ac:dyDescent="0.25">
      <c r="A42" s="3" t="str">
        <f>_xlfn.CONCAT(C42, " ", D42, " over the timespan of ", H42, " across ", J42, " and ", K42)</f>
        <v>Insights about optical sales, such as frames and lenses, analyizing product makeup of orders over the timespan of year to date, from the start of the current year to today across all locations and all positions</v>
      </c>
      <c r="B42" t="str">
        <f>URLs!B42</f>
        <v>https://ip.armeta.com/demo/analytics/optical-analysis-product</v>
      </c>
      <c r="C42" t="str">
        <f>_xlfn.XLOOKUP(_xlfn.CONCAT(C$1,"_",URLs!C42),Descs!$A$2:$A$60, Descs!$D$2:$D$60)</f>
        <v>Insights about optical sales, such as frames and lenses,</v>
      </c>
      <c r="D42" t="str">
        <f>_xlfn.XLOOKUP(_xlfn.CONCAT(D$1,"_",URLs!D42),Descs!$A$2:$A$60, Descs!$D$2:$D$60)</f>
        <v>analyizing product makeup of orders</v>
      </c>
      <c r="E42" t="e">
        <f>_xlfn.XLOOKUP(_xlfn.CONCAT(E$1,"_",URLs!E42),Descs!$A$2:$A$60, Descs!$D$2:$D$60)</f>
        <v>#N/A</v>
      </c>
      <c r="F42" t="e">
        <f>_xlfn.XLOOKUP(_xlfn.CONCAT(F$1,"_",URLs!F42),Descs!$A$2:$A$60, Descs!$D$2:$D$60)</f>
        <v>#N/A</v>
      </c>
      <c r="G42" t="e">
        <f>_xlfn.XLOOKUP(_xlfn.CONCAT(G$1,"_",URLs!G42),Descs!$A$2:$A$60, Descs!$D$2:$D$60)</f>
        <v>#N/A</v>
      </c>
      <c r="H42" t="str">
        <f>_xlfn.XLOOKUP(_xlfn.CONCAT(H$1,"_",URLs!H42),Descs!$A$2:$A$60, Descs!$D$2:$D$60)</f>
        <v>year to date, from the start of the current year to today</v>
      </c>
      <c r="I42" t="e">
        <f>_xlfn.XLOOKUP(_xlfn.CONCAT(I$1,"_",URLs!I42),Descs!$A$2:$A$60, Descs!$D$2:$D$60)</f>
        <v>#N/A</v>
      </c>
      <c r="J42" t="str">
        <f>_xlfn.XLOOKUP(_xlfn.CONCAT(J$1,"_",URLs!J42),Descs!$A$2:$A$60, Descs!$D$2:$D$60)</f>
        <v>all locations</v>
      </c>
      <c r="K42" t="str">
        <f>_xlfn.XLOOKUP(_xlfn.CONCAT(K$1,"_",URLs!K42),Descs!$A$2:$A$60, Descs!$D$2:$D$60)</f>
        <v>all positions</v>
      </c>
      <c r="L42" t="e">
        <f>_xlfn.XLOOKUP(_xlfn.CONCAT(L$1,"_",URLs!L42),Descs!$A$2:$A$60, Descs!$D$2:$D$60)</f>
        <v>#N/A</v>
      </c>
      <c r="M42" t="e">
        <f>_xlfn.XLOOKUP(_xlfn.CONCAT(M$1,"_",URLs!M42),Descs!$A$2:$A$60, Descs!$D$2:$D$60)</f>
        <v>#N/A</v>
      </c>
      <c r="N42" t="e">
        <f>_xlfn.XLOOKUP(_xlfn.CONCAT(N$1,"_",URLs!N42),Descs!$A$2:$A$60, Descs!$D$2:$D$60)</f>
        <v>#N/A</v>
      </c>
      <c r="O42" t="e">
        <f>_xlfn.XLOOKUP(_xlfn.CONCAT(O$1,"_",URLs!O42),Descs!$A$2:$A$60, Descs!$D$2:$D$60)</f>
        <v>#N/A</v>
      </c>
      <c r="P42" t="e">
        <f>_xlfn.XLOOKUP(_xlfn.CONCAT(P$1,"_",URLs!P42),Descs!$A$2:$A$60, Descs!$D$2:$D$60)</f>
        <v>#N/A</v>
      </c>
      <c r="Q42" t="e">
        <f>_xlfn.XLOOKUP(_xlfn.CONCAT(Q$1,"_",URLs!Q42),Descs!$A$2:$A$60, Descs!$D$2:$D$60)</f>
        <v>#N/A</v>
      </c>
      <c r="R42" t="e">
        <f>_xlfn.XLOOKUP(_xlfn.CONCAT(R$1,"_",URLs!R42),Descs!$A$2:$A$60, Descs!$D$2:$D$60)</f>
        <v>#N/A</v>
      </c>
      <c r="S42" t="e">
        <f>_xlfn.XLOOKUP(_xlfn.CONCAT(S$1,"_",URLs!S42),Descs!$A$2:$A$60, Descs!$D$2:$D$60)</f>
        <v>#N/A</v>
      </c>
    </row>
    <row r="43" spans="1:19" ht="30" x14ac:dyDescent="0.25">
      <c r="A43" s="3" t="str">
        <f>_xlfn.CONCAT(C43, " ",D43)</f>
        <v>Insights about user interaction across channels relating the conversion rate of users through mobile event steps to specific offers and times in order to maximize revenue and the conversion rate</v>
      </c>
      <c r="B43" t="str">
        <f>URLs!B43</f>
        <v>https://ip.armeta.com/demo/analytics/conversion-maximizer</v>
      </c>
      <c r="C43" t="str">
        <f>_xlfn.XLOOKUP(_xlfn.CONCAT(C$1,"_",URLs!C43),Descs!$A$2:$A$60, Descs!$D$2:$D$60)</f>
        <v>Insights about user interaction across channels</v>
      </c>
      <c r="D43" t="str">
        <f>_xlfn.XLOOKUP(_xlfn.CONCAT(D$1,"_",URLs!D43),Descs!$A$2:$A$60, Descs!$D$2:$D$60)</f>
        <v>relating the conversion rate of users through mobile event steps to specific offers and times in order to maximize revenue and the conversion rate</v>
      </c>
      <c r="E43" t="e">
        <f>_xlfn.XLOOKUP(_xlfn.CONCAT(E$1,"_",URLs!E43),Descs!$A$2:$A$60, Descs!$D$2:$D$60)</f>
        <v>#N/A</v>
      </c>
      <c r="F43" t="e">
        <f>_xlfn.XLOOKUP(_xlfn.CONCAT(F$1,"_",URLs!F43),Descs!$A$2:$A$60, Descs!$D$2:$D$60)</f>
        <v>#N/A</v>
      </c>
      <c r="G43" t="e">
        <f>_xlfn.XLOOKUP(_xlfn.CONCAT(G$1,"_",URLs!G43),Descs!$A$2:$A$60, Descs!$D$2:$D$60)</f>
        <v>#N/A</v>
      </c>
      <c r="H43" t="e">
        <f>_xlfn.XLOOKUP(_xlfn.CONCAT(H$1,"_",URLs!H43),Descs!$A$2:$A$60, Descs!$D$2:$D$60)</f>
        <v>#N/A</v>
      </c>
      <c r="I43" t="e">
        <f>_xlfn.XLOOKUP(_xlfn.CONCAT(I$1,"_",URLs!I43),Descs!$A$2:$A$60, Descs!$D$2:$D$60)</f>
        <v>#N/A</v>
      </c>
      <c r="J43" t="e">
        <f>_xlfn.XLOOKUP(_xlfn.CONCAT(J$1,"_",URLs!J43),Descs!$A$2:$A$60, Descs!$D$2:$D$60)</f>
        <v>#N/A</v>
      </c>
      <c r="K43" t="e">
        <f>_xlfn.XLOOKUP(_xlfn.CONCAT(K$1,"_",URLs!K43),Descs!$A$2:$A$60, Descs!$D$2:$D$60)</f>
        <v>#N/A</v>
      </c>
      <c r="L43" t="e">
        <f>_xlfn.XLOOKUP(_xlfn.CONCAT(L$1,"_",URLs!L43),Descs!$A$2:$A$60, Descs!$D$2:$D$60)</f>
        <v>#N/A</v>
      </c>
      <c r="M43" t="e">
        <f>_xlfn.XLOOKUP(_xlfn.CONCAT(M$1,"_",URLs!M43),Descs!$A$2:$A$60, Descs!$D$2:$D$60)</f>
        <v>#N/A</v>
      </c>
      <c r="N43" t="e">
        <f>_xlfn.XLOOKUP(_xlfn.CONCAT(N$1,"_",URLs!N43),Descs!$A$2:$A$60, Descs!$D$2:$D$60)</f>
        <v>#N/A</v>
      </c>
      <c r="O43" t="e">
        <f>_xlfn.XLOOKUP(_xlfn.CONCAT(O$1,"_",URLs!O43),Descs!$A$2:$A$60, Descs!$D$2:$D$60)</f>
        <v>#N/A</v>
      </c>
      <c r="P43" t="e">
        <f>_xlfn.XLOOKUP(_xlfn.CONCAT(P$1,"_",URLs!P43),Descs!$A$2:$A$60, Descs!$D$2:$D$60)</f>
        <v>#N/A</v>
      </c>
      <c r="Q43" t="e">
        <f>_xlfn.XLOOKUP(_xlfn.CONCAT(Q$1,"_",URLs!Q43),Descs!$A$2:$A$60, Descs!$D$2:$D$60)</f>
        <v>#N/A</v>
      </c>
      <c r="R43" t="e">
        <f>_xlfn.XLOOKUP(_xlfn.CONCAT(R$1,"_",URLs!R43),Descs!$A$2:$A$60, Descs!$D$2:$D$60)</f>
        <v>#N/A</v>
      </c>
      <c r="S43" t="e">
        <f>_xlfn.XLOOKUP(_xlfn.CONCAT(S$1,"_",URLs!S43),Descs!$A$2:$A$60, Descs!$D$2:$D$60)</f>
        <v>#N/A</v>
      </c>
    </row>
    <row r="44" spans="1:19" ht="30" x14ac:dyDescent="0.25">
      <c r="A44" s="3" t="str">
        <f>_xlfn.CONCAT(C44, " ",D44)</f>
        <v>Insights about user interaction across channels displaying the types and times of user engagements including registrations, offer view, and redemptions</v>
      </c>
      <c r="B44" t="str">
        <f>URLs!B44</f>
        <v>https://ip.armeta.com/demo/analytics/mobile-engagement</v>
      </c>
      <c r="C44" t="str">
        <f>_xlfn.XLOOKUP(_xlfn.CONCAT(C$1,"_",URLs!C44),Descs!$A$2:$A$60, Descs!$D$2:$D$60)</f>
        <v>Insights about user interaction across channels</v>
      </c>
      <c r="D44" t="str">
        <f>_xlfn.XLOOKUP(_xlfn.CONCAT(D$1,"_",URLs!D44),Descs!$A$2:$A$60, Descs!$D$2:$D$60)</f>
        <v>displaying the types and times of user engagements including registrations, offer view, and redemptions</v>
      </c>
      <c r="E44" t="e">
        <f>_xlfn.XLOOKUP(_xlfn.CONCAT(E$1,"_",URLs!E44),Descs!$A$2:$A$60, Descs!$D$2:$D$60)</f>
        <v>#N/A</v>
      </c>
      <c r="F44" t="e">
        <f>_xlfn.XLOOKUP(_xlfn.CONCAT(F$1,"_",URLs!F44),Descs!$A$2:$A$60, Descs!$D$2:$D$60)</f>
        <v>#N/A</v>
      </c>
      <c r="G44" t="e">
        <f>_xlfn.XLOOKUP(_xlfn.CONCAT(G$1,"_",URLs!G44),Descs!$A$2:$A$60, Descs!$D$2:$D$60)</f>
        <v>#N/A</v>
      </c>
      <c r="H44" t="e">
        <f>_xlfn.XLOOKUP(_xlfn.CONCAT(H$1,"_",URLs!H44),Descs!$A$2:$A$60, Descs!$D$2:$D$60)</f>
        <v>#N/A</v>
      </c>
      <c r="I44" t="e">
        <f>_xlfn.XLOOKUP(_xlfn.CONCAT(I$1,"_",URLs!I44),Descs!$A$2:$A$60, Descs!$D$2:$D$60)</f>
        <v>#N/A</v>
      </c>
      <c r="J44" t="e">
        <f>_xlfn.XLOOKUP(_xlfn.CONCAT(J$1,"_",URLs!J44),Descs!$A$2:$A$60, Descs!$D$2:$D$60)</f>
        <v>#N/A</v>
      </c>
      <c r="K44" t="e">
        <f>_xlfn.XLOOKUP(_xlfn.CONCAT(K$1,"_",URLs!K44),Descs!$A$2:$A$60, Descs!$D$2:$D$60)</f>
        <v>#N/A</v>
      </c>
      <c r="L44" t="e">
        <f>_xlfn.XLOOKUP(_xlfn.CONCAT(L$1,"_",URLs!L44),Descs!$A$2:$A$60, Descs!$D$2:$D$60)</f>
        <v>#N/A</v>
      </c>
      <c r="M44" t="e">
        <f>_xlfn.XLOOKUP(_xlfn.CONCAT(M$1,"_",URLs!M44),Descs!$A$2:$A$60, Descs!$D$2:$D$60)</f>
        <v>#N/A</v>
      </c>
      <c r="N44" t="e">
        <f>_xlfn.XLOOKUP(_xlfn.CONCAT(N$1,"_",URLs!N44),Descs!$A$2:$A$60, Descs!$D$2:$D$60)</f>
        <v>#N/A</v>
      </c>
      <c r="O44" t="e">
        <f>_xlfn.XLOOKUP(_xlfn.CONCAT(O$1,"_",URLs!O44),Descs!$A$2:$A$60, Descs!$D$2:$D$60)</f>
        <v>#N/A</v>
      </c>
      <c r="P44" t="e">
        <f>_xlfn.XLOOKUP(_xlfn.CONCAT(P$1,"_",URLs!P44),Descs!$A$2:$A$60, Descs!$D$2:$D$60)</f>
        <v>#N/A</v>
      </c>
      <c r="Q44" t="e">
        <f>_xlfn.XLOOKUP(_xlfn.CONCAT(Q$1,"_",URLs!Q44),Descs!$A$2:$A$60, Descs!$D$2:$D$60)</f>
        <v>#N/A</v>
      </c>
      <c r="R44" t="e">
        <f>_xlfn.XLOOKUP(_xlfn.CONCAT(R$1,"_",URLs!R44),Descs!$A$2:$A$60, Descs!$D$2:$D$60)</f>
        <v>#N/A</v>
      </c>
      <c r="S44" t="e">
        <f>_xlfn.XLOOKUP(_xlfn.CONCAT(S$1,"_",URLs!S44),Descs!$A$2:$A$60, Descs!$D$2:$D$60)</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4062-F6EB-4483-B178-974DF29C2A75}">
  <dimension ref="A1:A44"/>
  <sheetViews>
    <sheetView workbookViewId="0"/>
  </sheetViews>
  <sheetFormatPr defaultRowHeight="15" x14ac:dyDescent="0.25"/>
  <sheetData>
    <row r="1" spans="1:1" x14ac:dyDescent="0.25">
      <c r="A1" t="str">
        <f>_xlfn.CONCAT("{""options"": [", _xlfn.TEXTJOIN(", ",TRUE, A2:A44), "]}")</f>
        <v>{"options": [{"url": "https://ip.armeta.com/demo/analytics/sales-opportunity", "desc": "Insights about sales data that compares sale opportunity of unsold all product types across all groups within all states, america, national, nationwide", "encoding": null, "category": "Sales Accelerator", "page": "Sales Opportunity"}, {"url": "https://ip.armeta.com/demo/analytics/sales-opportunity?query=eyJmYW1pbHkiOjB9", "desc": "Insights about sales data that compares sale opportunity of unsold other product types across all groups within all states, america, national, nationwide", "encoding": null, "category": "Sales Accelerator", "page": "Sales Opportunity"}, {"url": "https://ip.armeta.com/demo/analytics/sales-opportunity?query=eyJmYW1pbHkiOjF9", "desc": "Insights about sales data that compares sale opportunity of unsold mens products across all groups within all states, america, national, nationwide", "encoding": null, "category": "Sales Accelerator", "page": "Sales Opportunity"}, {"url": "https://ip.armeta.com/demo/analytics/sales-opportunity?query=eyJmYW1pbHkiOjN9", "desc": "Insights about sales data that compares sale opportunity of unsold womens products across all groups within all states, america, national, nationwide", "encoding": null, "category": "Sales Accelerator", "page": "Sales Opportunity"}, {"url": "https://ip.armeta.com/demo/analytics/sales-opportunity?query=eyJmYW1pbHkiOjR9", "desc": "Insights about sales data that compares sale opportunity of unsold juniors products across all groups within all states, america, national, nationwide", "encoding": null, "category": "Sales Accelerator", "page": "Sales Opportunity"}, {"url": "https://ip.armeta.com/demo/analytics/sales-opportunity?query=eyJmYW1pbHkiOjV9", "desc": "Insights about sales data that compares sale opportunity of unsold childrens products across all groups within all states, america, national, nationwide", "encoding": null, "category": "Sales Accelerator", "page": "Sales Opportunity"}, {"url": "https://ip.armeta.com/demo/analytics/sales-opportunity?query=eyJmYW1pbHkiOjZ9", "desc": "Insights about sales data that compares sale opportunity of unsold cosmetic products across all groups within all states, america, national, nationwide", "encoding": null, "category": "Sales Accelerator", "page": "Sales Opportunity"}, {"url": "https://ip.armeta.com/demo/analytics/sales-opportunity?query=eyJmYW1pbHkiOjd9", "desc": "Insights about sales data that compares sale opportunity of unsold accessory products across all groups within all states, america, national, nationwide", "encoding": null, "category": "Sales Accelerator", "page": "Sales Opportunity"}, {"url": "https://ip.armeta.com/demo/analytics/sales-opportunity?query=eyJmYW1pbHkiOjh9", "desc": "Insights about sales data that compares sale opportunity of unsold mens and womens shoes across all groups within all states, america, national, nationwide", "encoding": null, "category": "Sales Accelerator", "page": "Sales Opportunity"}, {"url": "https://ip.armeta.com/demo/analytics/sales-opportunity?query=eyJmYW1pbHkiOjl9", "desc": "Insights about sales data that compares sale opportunity of unsold hard and soft home products across all groups within all states, america, national, nationwide", "encoding": null, "category": "Sales Accelerator", "page": "Sales Opportunity"}, {"url": "https://ip.armeta.com/demo/analytics/sales-retail", "desc": "Insights about sales data, the revenue in dollars aggreagted by category for a specified timeframe: year to date, from the start of the current year to today within all locations", "encoding": null, "category": "Sales Accelerator", "page": "Sales Analysis"}, {"url": "https://ip.armeta.com/demo/analytics/sales-retail?query=eyJtZXRyaWMiOiJ1bml0cyJ9", "desc": "Insights about sales data, the number of units sold aggreagted by category for a specified timeframe: year to date, from the start of the current year to today within all locations", "encoding": null, "category": "Sales Accelerator", "page": "Sales Analysis"}, {"url": "https://ip.armeta.com/demo/analytics/sales-retail?query=eyJtZXRyaWMiOiJkb2xsYXJzIiwidGltZWZyYW1lIjoiTVREIn0%3D", "desc": "Insights about sales data, the revenue in dollars aggreagted by category for a specified timeframe: month to date, from the start of the month to today within all locations", "encoding": null, "category": "Sales Accelerator", "page": "Sales Analysis"}, {"url": "https://ip.armeta.com/demo/analytics/sales-retail?query=eyJtZXRyaWMiOiJ1bml0cyIsInRpbWVmcmFtZSI6Ik1URCJ9", "desc": "Insights about sales data, the number of units sold aggreagted by category for a specified timeframe: month to date, from the start of the month to today within all locations", "encoding": null, "category": "Sales Accelerator", "page": "Sales Analysis"}, {"url": "https://ip.armeta.com/demo/analytics/sales-retail?query=eyJtZXRyaWMiOiJkb2xsYXJzIiwidGltZWZyYW1lIjoiV1REIn0%3D", "desc": "Insights about sales data, the revenue in dollars aggreagted by category for a specified timeframe: week to date, from the start of the week to today within all locations", "encoding": null, "category": "Sales Accelerator", "page": "Sales Analysis"}, {"url": "https://ip.armeta.com/demo/analytics/sales-retail?query=eyJtZXRyaWMiOiJ1bml0cyIsInRpbWVmcmFtZSI6IldURCJ9", "desc": "Insights about sales data, the number of units sold aggreagted by category for a specified timeframe: week to date, from the start of the week to today within all locations", "encoding": null, "category": "Sales Accelerator", "page": "Sales Analysis"}, {"url": "https://ip.armeta.com/demo/analytics/sales-retail?query=eyJtZXRyaWMiOiJkb2xsYXJzIiwidGltZWZyYW1lIjoiREFZIn0%3D", "desc": "Insights about sales data, the revenue in dollars aggreagted by category for a specified timeframe: from yesterday within all locations", "encoding": null, "category": "Sales Accelerator", "page": "Sales Analysis"}, {"url": "https://ip.armeta.com/demo/analytics/sales-retail?query=eyJtZXRyaWMiOiJ1bml0cyIsInRpbWVmcmFtZSI6IkRBWSJ9", "desc": "Insights about sales data, the number of units sold aggreagted by category for a specified timeframe: from yesterday within all locations", "encoding": null, "category": "Sales Accelerator", "page": "Sales Analysis"}, {"url": "https://ip.armeta.com/demo/analytics/analysis-product", "desc": "Insights about sales data to gain insight on how certain products are selling. Who and how products are sold within the timeframe of year to date, from the start of the current year to today and located in all locations and in all positions", "encoding": null, "category": "Sales Accelerator", "page": "Product Insight"}, {"url": "https://ip.armeta.com/demo/analytics/analysis-product?query=eyJ0aW1lZnJhbWUiOiJNVEQifQ%3D%3D", "desc": "Insights about sales data to gain insight on how certain products are selling. Who and how products are sold within the timeframe of month to date, from the start of the month to today and located in all locations and in all positions", "encoding": null, "category": "Sales Accelerator", "page": "Product Insight"}, {"url": "https://ip.armeta.com/demo/analytics/analysis-product?query=eyJ0aW1lZnJhbWUiOiJXVEQifQ%3D%3D", "desc": "Insights about sales data to gain insight on how certain products are selling. Who and how products are sold within the timeframe of week to date, from the start of the week to today and located in all locations and in all positions", "encoding": null, "category": "Sales Accelerator", "page": "Product Insight"}, {"url": "https://ip.armeta.com/demo/analytics/analysis-product?query=eyJ0aW1lZnJhbWUiOiJEQVkifQ%3D%3D", "desc": "Insights about sales data to gain insight on how certain products are selling. Who and how products are sold within the timeframe of from yesterday and located in all locations and in all positions", "encoding": null, "category": "Sales Accelerator", "page": "Product Insight"}, {"url": "https://ip.armeta.com/demo/analytics/sales-digital", "desc": "Insights about sales data from digital website metrics, such as conversion rate and average order value by site, within all industries. Data compared against the market across all volumes and all types and all clients as US dollars", "encoding": null, "category": "Sales Accelerator", "page": "Digital Analysis"}, {"url": "https://ip.armeta.com/demo/analytics/sales-digital?query=eyJpbmR1c3RyeSI6IkNvbnN1bWVyIFByb2R1Y3RzIn0%3D", "desc": "Insights about sales data from digital website metrics, such as conversion rate and average order value by site, within the consumer products industry. Data compared against the market across all volumes and all types and all clients as US dollars", "encoding": null, "category": "Sales Accelerator", "page": "Digital Analysis"}, {"url": "https://ip.armeta.com/demo/analytics/sales-digital?query=eyJpbmR1c3RyeSI6IkZpbmFuY2lhbCBTZXJ2aWNlcyJ9", "desc": "Insights about sales data from digital website metrics, such as conversion rate and average order value by site, within the financial services industry. Data compared against the market across all volumes and all types and all clients as US dollars", "encoding": null, "category": "Sales Accelerator", "page": "Digital Analysis"}, {"url": "https://ip.armeta.com/demo/analytics/sales-digital?query=eyJpbmR1c3RyeSI6IkdvdmVybm1lbnQifQ%3D%3D", "desc": "Insights about sales data from digital website metrics, such as conversion rate and average order value by site, within the government industry. Data compared against the market across all volumes and all types and all clients as US dollars", "encoding": null, "category": "Sales Accelerator", "page": "Digital Analysis"}, {"url": "https://ip.armeta.com/demo/analytics/sales-digital?query=eyJpbmR1c3RyeSI6IkhlYWx0aGNhcmUifQ%3D%3D", "desc": "Insights about sales data from digital website metrics, such as conversion rate and average order value by site, within the healthcare industry. Data compared against the market across all volumes and all types and all clients as US dollars", "encoding": null, "category": "Sales Accelerator", "page": "Digital Analysis"}, {"url": "https://ip.armeta.com/demo/analytics/sales-digital?query=eyJpbmR1c3RyeSI6Ikluc3VyYW5jZSJ9", "desc": "Insights about sales data from digital website metrics, such as conversion rate and average order value by site, within the insurance industry. Data compared against the market across all volumes and all types and all clients as US dollars", "encoding": null, "category": "Sales Accelerator", "page": "Digital Analysis"}, {"url": "https://ip.armeta.com/demo/analytics/sales-digital?query=eyJpbmR1c3RyeSI6Ik1hbnVmYWN0dXJpbmcifQ%3D%3D", "desc": "Insights about sales data from digital website metrics, such as conversion rate and average order value by site, within the manufacturing industry. Data compared against the market across all volumes and all types and all clients as US dollars", "encoding": null, "category": "Sales Accelerator", "page": "Digital Analysis"}, {"url": "https://ip.armeta.com/demo/analytics/sales-digital?query=eyJpbmR1c3RyeSI6IlBoYXJtYWNldXRpY2FsIn0%3D", "desc": "Insights about sales data from digital website metrics, such as conversion rate and average order value by site, within the pharmaceutical industry. Data compared against the market across all volumes and all types and all clients as US dollars", "encoding": null, "category": "Sales Accelerator", "page": "Digital Analysis"}, {"url": "https://ip.armeta.com/demo/analytics/sales-digital?query=eyJpbmR1c3RyeSI6IlJldGFpbCAmIGVDb21tZXJjZSJ9", "desc": "Insights about sales data from digital website metrics, such as conversion rate and average order value by site, within the retail &amp; ecommerce industry. Data compared against the market across all volumes and all types and all clients as US dollars", "encoding": null, "category": "Sales Accelerator", "page": "Digital Analysis"}, {"url": "https://ip.armeta.com/demo/analytics/sales-digital?query=eyJpbmR1c3RyeSI6IlNlcnZpY2VzIn0%3D", "desc": "Insights about sales data from digital website metrics, such as conversion rate and average order value by site, within the services industry. Data compared against the market across all volumes and all types and all clients as US dollars", "encoding": null, "category": "Sales Accelerator", "page": "Digital Analysis"}, {"url": "https://ip.armeta.com/demo/analytics/sales-digital?query=eyJpbmR1c3RyeSI6IlRlY2hub2xvZ3kifQ%3D%3D", "desc": "Insights about sales data from digital website metrics, such as conversion rate and average order value by site, within the technology industry. Data compared against the market across all volumes and all types and all clients as US dollars", "encoding": null, "category": "Sales Accelerator", "page": "Digital Analysis"}, {"url": "https://ip.armeta.com/demo/analytics/sales-digital?query=eyJpbmR1c3RyeSI6IlRlbGVjb20ifQ%3D%3D", "desc": "Insights about sales data from digital website metrics, such as conversion rate and average order value by site, within the telecom industry. Data compared against the market across all volumes and all types and all clients as US dollars", "encoding": null, "category": "Sales Accelerator", "page": "Digital Analysis"}, {"url": "https://ip.armeta.com/demo/analytics/sales-digital?query=eyJpbmR1c3RyeSI6IlRyYXZlbCAmIEhvc3BpdGFsaXR5In0%3D", "desc": "Insights about sales data from digital website metrics, such as conversion rate and average order value by site, within the travel &amp; hostpitality industry. Data compared against the market across all volumes and all types and all clients as US dollars", "encoding": null, "category": "Sales Accelerator", "page": "Digital Analysis"}, {"url": "https://ip.armeta.com/demo/analytics/sales-digital?query=eyJpbmR1c3RyeSI6IlV0aWxpdHkifQ%3D%3D", "desc": "Insights about sales data from digital website metrics, such as conversion rate and average order value by site, within the utility industry. Data compared against the market across all volumes and all types and all clients as US dollars", "encoding": null, "category": "Sales Accelerator", "page": "Digital Analysis"}, {"url": "https://ip.armeta.com/demo/analytics/location-review", "desc": "Insights about sales data, specifically sales and inventory for specific locations and stores in eastern states, new england, east coast, atlantic. Data aggregated at the timescale of month to date, from the start of the month to this current week from all groups and all families", "encoding": null, "category": "Sales Accelerator", "page": "Location Review"}, {"url": "https://ip.armeta.com/demo/analytics/location-review?query=eyJ3ZWVrIjoiTFcifQ%3D%3D", "desc": "Insights about sales data, specifically sales and inventory for specific locations and stores in eastern states, new england, east coast, atlantic. Data aggregated at the timescale of month to date, from the start of the month to the past week, the last week from all groups and all families", "encoding": null, "category": "Sales Accelerator", "page": "Location Review"}, {"url": "https://ip.armeta.com/demo/analytics/top-styles", "desc": "Insights about sales data highlighting the top products at middletown, west virginia during the timeframe of month to date, from the start of the month to this current week from all families", "encoding": null, "category": "Sales Accelerator", "page": "Top Styles"}, {"url": "https://ip.armeta.com/demo/analytics/optical-analysis-sales", "desc": "Insights about optical sales, such as frames and lenses, aggregated by eye care metrics over the timespan of year to date, from the start of the current year to today across all locations and all positions", "encoding": null, "category": "Optical Demo", "page": "Optical Demo Sales Analysis"}, {"url": "https://ip.armeta.com/demo/analytics/optical-analysis-product", "desc": "Insights about optical sales, such as frames and lenses, analyizing product makeup of orders over the timespan of year to date, from the start of the current year to today across all locations and all positions", "encoding": null, "category": "Optical Demo", "page": "Lens Producr Analysis"}, {"url": "https://ip.armeta.com/demo/analytics/conversion-maximizer", "desc": "Insights about user interaction across channels relating the conversion rate of users through mobile event steps to specific offers and times in order to maximize revenue and the conversion rate", "encoding": null, "category": "Omnichannel Drivers", "page": "Conversion Maximizer"}, {"url": "https://ip.armeta.com/demo/analytics/mobile-engagement", "desc": "Insights about user interaction across channels displaying the types and times of user engagements including registrations, offer view, and redemptions", "encoding": null, "category": "Omnichannel Drivers", "page": "Mobile Engagement"}]}</v>
      </c>
    </row>
    <row r="2" spans="1:1" x14ac:dyDescent="0.25">
      <c r="A2" t="str">
        <f>_xlfn.CONCAT("{""url"": """, URLs!B2, """, ""desc"": """, URLs!A2, """, ""encoding"": null, ""category"": """, URLs!C2, """, ""page"": """, URLs!D2, """}")</f>
        <v>{"url": "https://ip.armeta.com/demo/analytics/sales-opportunity", "desc": "Insights about sales data that compares sale opportunity of unsold all product types across all groups within all states, america, national, nationwide", "encoding": null, "category": "Sales Accelerator", "page": "Sales Opportunity"}</v>
      </c>
    </row>
    <row r="3" spans="1:1" x14ac:dyDescent="0.25">
      <c r="A3" t="str">
        <f>_xlfn.CONCAT("{""url"": """, URLs!B3, """, ""desc"": """, URLs!A3, """, ""encoding"": null, ""category"": """, URLs!C3, """, ""page"": """, URLs!D3, """}")</f>
        <v>{"url": "https://ip.armeta.com/demo/analytics/sales-opportunity?query=eyJmYW1pbHkiOjB9", "desc": "Insights about sales data that compares sale opportunity of unsold other product types across all groups within all states, america, national, nationwide", "encoding": null, "category": "Sales Accelerator", "page": "Sales Opportunity"}</v>
      </c>
    </row>
    <row r="4" spans="1:1" x14ac:dyDescent="0.25">
      <c r="A4" t="str">
        <f>_xlfn.CONCAT("{""url"": """, URLs!B4, """, ""desc"": """, URLs!A4, """, ""encoding"": null, ""category"": """, URLs!C4, """, ""page"": """, URLs!D4, """}")</f>
        <v>{"url": "https://ip.armeta.com/demo/analytics/sales-opportunity?query=eyJmYW1pbHkiOjF9", "desc": "Insights about sales data that compares sale opportunity of unsold mens products across all groups within all states, america, national, nationwide", "encoding": null, "category": "Sales Accelerator", "page": "Sales Opportunity"}</v>
      </c>
    </row>
    <row r="5" spans="1:1" x14ac:dyDescent="0.25">
      <c r="A5" t="str">
        <f>_xlfn.CONCAT("{""url"": """, URLs!B5, """, ""desc"": """, URLs!A5, """, ""encoding"": null, ""category"": """, URLs!C5, """, ""page"": """, URLs!D5, """}")</f>
        <v>{"url": "https://ip.armeta.com/demo/analytics/sales-opportunity?query=eyJmYW1pbHkiOjN9", "desc": "Insights about sales data that compares sale opportunity of unsold womens products across all groups within all states, america, national, nationwide", "encoding": null, "category": "Sales Accelerator", "page": "Sales Opportunity"}</v>
      </c>
    </row>
    <row r="6" spans="1:1" x14ac:dyDescent="0.25">
      <c r="A6" t="str">
        <f>_xlfn.CONCAT("{""url"": """, URLs!B6, """, ""desc"": """, URLs!A6, """, ""encoding"": null, ""category"": """, URLs!C6, """, ""page"": """, URLs!D6, """}")</f>
        <v>{"url": "https://ip.armeta.com/demo/analytics/sales-opportunity?query=eyJmYW1pbHkiOjR9", "desc": "Insights about sales data that compares sale opportunity of unsold juniors products across all groups within all states, america, national, nationwide", "encoding": null, "category": "Sales Accelerator", "page": "Sales Opportunity"}</v>
      </c>
    </row>
    <row r="7" spans="1:1" x14ac:dyDescent="0.25">
      <c r="A7" t="str">
        <f>_xlfn.CONCAT("{""url"": """, URLs!B7, """, ""desc"": """, URLs!A7, """, ""encoding"": null, ""category"": """, URLs!C7, """, ""page"": """, URLs!D7, """}")</f>
        <v>{"url": "https://ip.armeta.com/demo/analytics/sales-opportunity?query=eyJmYW1pbHkiOjV9", "desc": "Insights about sales data that compares sale opportunity of unsold childrens products across all groups within all states, america, national, nationwide", "encoding": null, "category": "Sales Accelerator", "page": "Sales Opportunity"}</v>
      </c>
    </row>
    <row r="8" spans="1:1" x14ac:dyDescent="0.25">
      <c r="A8" t="str">
        <f>_xlfn.CONCAT("{""url"": """, URLs!B8, """, ""desc"": """, URLs!A8, """, ""encoding"": null, ""category"": """, URLs!C8, """, ""page"": """, URLs!D8, """}")</f>
        <v>{"url": "https://ip.armeta.com/demo/analytics/sales-opportunity?query=eyJmYW1pbHkiOjZ9", "desc": "Insights about sales data that compares sale opportunity of unsold cosmetic products across all groups within all states, america, national, nationwide", "encoding": null, "category": "Sales Accelerator", "page": "Sales Opportunity"}</v>
      </c>
    </row>
    <row r="9" spans="1:1" x14ac:dyDescent="0.25">
      <c r="A9" t="str">
        <f>_xlfn.CONCAT("{""url"": """, URLs!B9, """, ""desc"": """, URLs!A9, """, ""encoding"": null, ""category"": """, URLs!C9, """, ""page"": """, URLs!D9, """}")</f>
        <v>{"url": "https://ip.armeta.com/demo/analytics/sales-opportunity?query=eyJmYW1pbHkiOjd9", "desc": "Insights about sales data that compares sale opportunity of unsold accessory products across all groups within all states, america, national, nationwide", "encoding": null, "category": "Sales Accelerator", "page": "Sales Opportunity"}</v>
      </c>
    </row>
    <row r="10" spans="1:1" x14ac:dyDescent="0.25">
      <c r="A10" t="str">
        <f>_xlfn.CONCAT("{""url"": """, URLs!B10, """, ""desc"": """, URLs!A10, """, ""encoding"": null, ""category"": """, URLs!C10, """, ""page"": """, URLs!D10, """}")</f>
        <v>{"url": "https://ip.armeta.com/demo/analytics/sales-opportunity?query=eyJmYW1pbHkiOjh9", "desc": "Insights about sales data that compares sale opportunity of unsold mens and womens shoes across all groups within all states, america, national, nationwide", "encoding": null, "category": "Sales Accelerator", "page": "Sales Opportunity"}</v>
      </c>
    </row>
    <row r="11" spans="1:1" x14ac:dyDescent="0.25">
      <c r="A11" t="str">
        <f>_xlfn.CONCAT("{""url"": """, URLs!B11, """, ""desc"": """, URLs!A11, """, ""encoding"": null, ""category"": """, URLs!C11, """, ""page"": """, URLs!D11, """}")</f>
        <v>{"url": "https://ip.armeta.com/demo/analytics/sales-opportunity?query=eyJmYW1pbHkiOjl9", "desc": "Insights about sales data that compares sale opportunity of unsold hard and soft home products across all groups within all states, america, national, nationwide", "encoding": null, "category": "Sales Accelerator", "page": "Sales Opportunity"}</v>
      </c>
    </row>
    <row r="12" spans="1:1" x14ac:dyDescent="0.25">
      <c r="A12" t="str">
        <f>_xlfn.CONCAT("{""url"": """, URLs!B12, """, ""desc"": """, URLs!A12, """, ""encoding"": null, ""category"": """, URLs!C12, """, ""page"": """, URLs!D12, """}")</f>
        <v>{"url": "https://ip.armeta.com/demo/analytics/sales-retail", "desc": "Insights about sales data, the revenue in dollars aggreagted by category for a specified timeframe: year to date, from the start of the current year to today within all locations", "encoding": null, "category": "Sales Accelerator", "page": "Sales Analysis"}</v>
      </c>
    </row>
    <row r="13" spans="1:1" x14ac:dyDescent="0.25">
      <c r="A13" t="str">
        <f>_xlfn.CONCAT("{""url"": """, URLs!B13, """, ""desc"": """, URLs!A13, """, ""encoding"": null, ""category"": """, URLs!C13, """, ""page"": """, URLs!D13, """}")</f>
        <v>{"url": "https://ip.armeta.com/demo/analytics/sales-retail?query=eyJtZXRyaWMiOiJ1bml0cyJ9", "desc": "Insights about sales data, the number of units sold aggreagted by category for a specified timeframe: year to date, from the start of the current year to today within all locations", "encoding": null, "category": "Sales Accelerator", "page": "Sales Analysis"}</v>
      </c>
    </row>
    <row r="14" spans="1:1" x14ac:dyDescent="0.25">
      <c r="A14" t="str">
        <f>_xlfn.CONCAT("{""url"": """, URLs!B14, """, ""desc"": """, URLs!A14, """, ""encoding"": null, ""category"": """, URLs!C14, """, ""page"": """, URLs!D14, """}")</f>
        <v>{"url": "https://ip.armeta.com/demo/analytics/sales-retail?query=eyJtZXRyaWMiOiJkb2xsYXJzIiwidGltZWZyYW1lIjoiTVREIn0%3D", "desc": "Insights about sales data, the revenue in dollars aggreagted by category for a specified timeframe: month to date, from the start of the month to today within all locations", "encoding": null, "category": "Sales Accelerator", "page": "Sales Analysis"}</v>
      </c>
    </row>
    <row r="15" spans="1:1" x14ac:dyDescent="0.25">
      <c r="A15" t="str">
        <f>_xlfn.CONCAT("{""url"": """, URLs!B15, """, ""desc"": """, URLs!A15, """, ""encoding"": null, ""category"": """, URLs!C15, """, ""page"": """, URLs!D15, """}")</f>
        <v>{"url": "https://ip.armeta.com/demo/analytics/sales-retail?query=eyJtZXRyaWMiOiJ1bml0cyIsInRpbWVmcmFtZSI6Ik1URCJ9", "desc": "Insights about sales data, the number of units sold aggreagted by category for a specified timeframe: month to date, from the start of the month to today within all locations", "encoding": null, "category": "Sales Accelerator", "page": "Sales Analysis"}</v>
      </c>
    </row>
    <row r="16" spans="1:1" x14ac:dyDescent="0.25">
      <c r="A16" t="str">
        <f>_xlfn.CONCAT("{""url"": """, URLs!B16, """, ""desc"": """, URLs!A16, """, ""encoding"": null, ""category"": """, URLs!C16, """, ""page"": """, URLs!D16, """}")</f>
        <v>{"url": "https://ip.armeta.com/demo/analytics/sales-retail?query=eyJtZXRyaWMiOiJkb2xsYXJzIiwidGltZWZyYW1lIjoiV1REIn0%3D", "desc": "Insights about sales data, the revenue in dollars aggreagted by category for a specified timeframe: week to date, from the start of the week to today within all locations", "encoding": null, "category": "Sales Accelerator", "page": "Sales Analysis"}</v>
      </c>
    </row>
    <row r="17" spans="1:1" x14ac:dyDescent="0.25">
      <c r="A17" t="str">
        <f>_xlfn.CONCAT("{""url"": """, URLs!B17, """, ""desc"": """, URLs!A17, """, ""encoding"": null, ""category"": """, URLs!C17, """, ""page"": """, URLs!D17, """}")</f>
        <v>{"url": "https://ip.armeta.com/demo/analytics/sales-retail?query=eyJtZXRyaWMiOiJ1bml0cyIsInRpbWVmcmFtZSI6IldURCJ9", "desc": "Insights about sales data, the number of units sold aggreagted by category for a specified timeframe: week to date, from the start of the week to today within all locations", "encoding": null, "category": "Sales Accelerator", "page": "Sales Analysis"}</v>
      </c>
    </row>
    <row r="18" spans="1:1" x14ac:dyDescent="0.25">
      <c r="A18" t="str">
        <f>_xlfn.CONCAT("{""url"": """, URLs!B18, """, ""desc"": """, URLs!A18, """, ""encoding"": null, ""category"": """, URLs!C18, """, ""page"": """, URLs!D18, """}")</f>
        <v>{"url": "https://ip.armeta.com/demo/analytics/sales-retail?query=eyJtZXRyaWMiOiJkb2xsYXJzIiwidGltZWZyYW1lIjoiREFZIn0%3D", "desc": "Insights about sales data, the revenue in dollars aggreagted by category for a specified timeframe: from yesterday within all locations", "encoding": null, "category": "Sales Accelerator", "page": "Sales Analysis"}</v>
      </c>
    </row>
    <row r="19" spans="1:1" x14ac:dyDescent="0.25">
      <c r="A19" t="str">
        <f>_xlfn.CONCAT("{""url"": """, URLs!B19, """, ""desc"": """, URLs!A19, """, ""encoding"": null, ""category"": """, URLs!C19, """, ""page"": """, URLs!D19, """}")</f>
        <v>{"url": "https://ip.armeta.com/demo/analytics/sales-retail?query=eyJtZXRyaWMiOiJ1bml0cyIsInRpbWVmcmFtZSI6IkRBWSJ9", "desc": "Insights about sales data, the number of units sold aggreagted by category for a specified timeframe: from yesterday within all locations", "encoding": null, "category": "Sales Accelerator", "page": "Sales Analysis"}</v>
      </c>
    </row>
    <row r="20" spans="1:1" x14ac:dyDescent="0.25">
      <c r="A20" t="str">
        <f>_xlfn.CONCAT("{""url"": """, URLs!B20, """, ""desc"": """, URLs!A20, """, ""encoding"": null, ""category"": """, URLs!C20, """, ""page"": """, URLs!D20, """}")</f>
        <v>{"url": "https://ip.armeta.com/demo/analytics/analysis-product", "desc": "Insights about sales data to gain insight on how certain products are selling. Who and how products are sold within the timeframe of year to date, from the start of the current year to today and located in all locations and in all positions", "encoding": null, "category": "Sales Accelerator", "page": "Product Insight"}</v>
      </c>
    </row>
    <row r="21" spans="1:1" x14ac:dyDescent="0.25">
      <c r="A21" t="str">
        <f>_xlfn.CONCAT("{""url"": """, URLs!B21, """, ""desc"": """, URLs!A21, """, ""encoding"": null, ""category"": """, URLs!C21, """, ""page"": """, URLs!D21, """}")</f>
        <v>{"url": "https://ip.armeta.com/demo/analytics/analysis-product?query=eyJ0aW1lZnJhbWUiOiJNVEQifQ%3D%3D", "desc": "Insights about sales data to gain insight on how certain products are selling. Who and how products are sold within the timeframe of month to date, from the start of the month to today and located in all locations and in all positions", "encoding": null, "category": "Sales Accelerator", "page": "Product Insight"}</v>
      </c>
    </row>
    <row r="22" spans="1:1" x14ac:dyDescent="0.25">
      <c r="A22" t="str">
        <f>_xlfn.CONCAT("{""url"": """, URLs!B22, """, ""desc"": """, URLs!A22, """, ""encoding"": null, ""category"": """, URLs!C22, """, ""page"": """, URLs!D22, """}")</f>
        <v>{"url": "https://ip.armeta.com/demo/analytics/analysis-product?query=eyJ0aW1lZnJhbWUiOiJXVEQifQ%3D%3D", "desc": "Insights about sales data to gain insight on how certain products are selling. Who and how products are sold within the timeframe of week to date, from the start of the week to today and located in all locations and in all positions", "encoding": null, "category": "Sales Accelerator", "page": "Product Insight"}</v>
      </c>
    </row>
    <row r="23" spans="1:1" x14ac:dyDescent="0.25">
      <c r="A23" t="str">
        <f>_xlfn.CONCAT("{""url"": """, URLs!B23, """, ""desc"": """, URLs!A23, """, ""encoding"": null, ""category"": """, URLs!C23, """, ""page"": """, URLs!D23, """}")</f>
        <v>{"url": "https://ip.armeta.com/demo/analytics/analysis-product?query=eyJ0aW1lZnJhbWUiOiJEQVkifQ%3D%3D", "desc": "Insights about sales data to gain insight on how certain products are selling. Who and how products are sold within the timeframe of from yesterday and located in all locations and in all positions", "encoding": null, "category": "Sales Accelerator", "page": "Product Insight"}</v>
      </c>
    </row>
    <row r="24" spans="1:1" x14ac:dyDescent="0.25">
      <c r="A24" t="str">
        <f>_xlfn.CONCAT("{""url"": """, URLs!B24, """, ""desc"": """, URLs!A24, """, ""encoding"": null, ""category"": """, URLs!C24, """, ""page"": """, URLs!D24, """}")</f>
        <v>{"url": "https://ip.armeta.com/demo/analytics/sales-digital", "desc": "Insights about sales data from digital website metrics, such as conversion rate and average order value by site, within all industries. Data compared against the market across all volumes and all types and all clients as US dollars", "encoding": null, "category": "Sales Accelerator", "page": "Digital Analysis"}</v>
      </c>
    </row>
    <row r="25" spans="1:1" x14ac:dyDescent="0.25">
      <c r="A25" t="str">
        <f>_xlfn.CONCAT("{""url"": """, URLs!B25, """, ""desc"": """, URLs!A25, """, ""encoding"": null, ""category"": """, URLs!C25, """, ""page"": """, URLs!D25, """}")</f>
        <v>{"url": "https://ip.armeta.com/demo/analytics/sales-digital?query=eyJpbmR1c3RyeSI6IkNvbnN1bWVyIFByb2R1Y3RzIn0%3D", "desc": "Insights about sales data from digital website metrics, such as conversion rate and average order value by site, within the consumer products industry. Data compared against the market across all volumes and all types and all clients as US dollars", "encoding": null, "category": "Sales Accelerator", "page": "Digital Analysis"}</v>
      </c>
    </row>
    <row r="26" spans="1:1" x14ac:dyDescent="0.25">
      <c r="A26" t="str">
        <f>_xlfn.CONCAT("{""url"": """, URLs!B26, """, ""desc"": """, URLs!A26, """, ""encoding"": null, ""category"": """, URLs!C26, """, ""page"": """, URLs!D26, """}")</f>
        <v>{"url": "https://ip.armeta.com/demo/analytics/sales-digital?query=eyJpbmR1c3RyeSI6IkZpbmFuY2lhbCBTZXJ2aWNlcyJ9", "desc": "Insights about sales data from digital website metrics, such as conversion rate and average order value by site, within the financial services industry. Data compared against the market across all volumes and all types and all clients as US dollars", "encoding": null, "category": "Sales Accelerator", "page": "Digital Analysis"}</v>
      </c>
    </row>
    <row r="27" spans="1:1" x14ac:dyDescent="0.25">
      <c r="A27" t="str">
        <f>_xlfn.CONCAT("{""url"": """, URLs!B27, """, ""desc"": """, URLs!A27, """, ""encoding"": null, ""category"": """, URLs!C27, """, ""page"": """, URLs!D27, """}")</f>
        <v>{"url": "https://ip.armeta.com/demo/analytics/sales-digital?query=eyJpbmR1c3RyeSI6IkdvdmVybm1lbnQifQ%3D%3D", "desc": "Insights about sales data from digital website metrics, such as conversion rate and average order value by site, within the government industry. Data compared against the market across all volumes and all types and all clients as US dollars", "encoding": null, "category": "Sales Accelerator", "page": "Digital Analysis"}</v>
      </c>
    </row>
    <row r="28" spans="1:1" x14ac:dyDescent="0.25">
      <c r="A28" t="str">
        <f>_xlfn.CONCAT("{""url"": """, URLs!B28, """, ""desc"": """, URLs!A28, """, ""encoding"": null, ""category"": """, URLs!C28, """, ""page"": """, URLs!D28, """}")</f>
        <v>{"url": "https://ip.armeta.com/demo/analytics/sales-digital?query=eyJpbmR1c3RyeSI6IkhlYWx0aGNhcmUifQ%3D%3D", "desc": "Insights about sales data from digital website metrics, such as conversion rate and average order value by site, within the healthcare industry. Data compared against the market across all volumes and all types and all clients as US dollars", "encoding": null, "category": "Sales Accelerator", "page": "Digital Analysis"}</v>
      </c>
    </row>
    <row r="29" spans="1:1" x14ac:dyDescent="0.25">
      <c r="A29" t="str">
        <f>_xlfn.CONCAT("{""url"": """, URLs!B29, """, ""desc"": """, URLs!A29, """, ""encoding"": null, ""category"": """, URLs!C29, """, ""page"": """, URLs!D29, """}")</f>
        <v>{"url": "https://ip.armeta.com/demo/analytics/sales-digital?query=eyJpbmR1c3RyeSI6Ikluc3VyYW5jZSJ9", "desc": "Insights about sales data from digital website metrics, such as conversion rate and average order value by site, within the insurance industry. Data compared against the market across all volumes and all types and all clients as US dollars", "encoding": null, "category": "Sales Accelerator", "page": "Digital Analysis"}</v>
      </c>
    </row>
    <row r="30" spans="1:1" x14ac:dyDescent="0.25">
      <c r="A30" t="str">
        <f>_xlfn.CONCAT("{""url"": """, URLs!B30, """, ""desc"": """, URLs!A30, """, ""encoding"": null, ""category"": """, URLs!C30, """, ""page"": """, URLs!D30, """}")</f>
        <v>{"url": "https://ip.armeta.com/demo/analytics/sales-digital?query=eyJpbmR1c3RyeSI6Ik1hbnVmYWN0dXJpbmcifQ%3D%3D", "desc": "Insights about sales data from digital website metrics, such as conversion rate and average order value by site, within the manufacturing industry. Data compared against the market across all volumes and all types and all clients as US dollars", "encoding": null, "category": "Sales Accelerator", "page": "Digital Analysis"}</v>
      </c>
    </row>
    <row r="31" spans="1:1" x14ac:dyDescent="0.25">
      <c r="A31" t="str">
        <f>_xlfn.CONCAT("{""url"": """, URLs!B31, """, ""desc"": """, URLs!A31, """, ""encoding"": null, ""category"": """, URLs!C31, """, ""page"": """, URLs!D31, """}")</f>
        <v>{"url": "https://ip.armeta.com/demo/analytics/sales-digital?query=eyJpbmR1c3RyeSI6IlBoYXJtYWNldXRpY2FsIn0%3D", "desc": "Insights about sales data from digital website metrics, such as conversion rate and average order value by site, within the pharmaceutical industry. Data compared against the market across all volumes and all types and all clients as US dollars", "encoding": null, "category": "Sales Accelerator", "page": "Digital Analysis"}</v>
      </c>
    </row>
    <row r="32" spans="1:1" x14ac:dyDescent="0.25">
      <c r="A32" t="str">
        <f>_xlfn.CONCAT("{""url"": """, URLs!B32, """, ""desc"": """, URLs!A32, """, ""encoding"": null, ""category"": """, URLs!C32, """, ""page"": """, URLs!D32, """}")</f>
        <v>{"url": "https://ip.armeta.com/demo/analytics/sales-digital?query=eyJpbmR1c3RyeSI6IlJldGFpbCAmIGVDb21tZXJjZSJ9", "desc": "Insights about sales data from digital website metrics, such as conversion rate and average order value by site, within the retail &amp; ecommerce industry. Data compared against the market across all volumes and all types and all clients as US dollars", "encoding": null, "category": "Sales Accelerator", "page": "Digital Analysis"}</v>
      </c>
    </row>
    <row r="33" spans="1:1" x14ac:dyDescent="0.25">
      <c r="A33" t="str">
        <f>_xlfn.CONCAT("{""url"": """, URLs!B33, """, ""desc"": """, URLs!A33, """, ""encoding"": null, ""category"": """, URLs!C33, """, ""page"": """, URLs!D33, """}")</f>
        <v>{"url": "https://ip.armeta.com/demo/analytics/sales-digital?query=eyJpbmR1c3RyeSI6IlNlcnZpY2VzIn0%3D", "desc": "Insights about sales data from digital website metrics, such as conversion rate and average order value by site, within the services industry. Data compared against the market across all volumes and all types and all clients as US dollars", "encoding": null, "category": "Sales Accelerator", "page": "Digital Analysis"}</v>
      </c>
    </row>
    <row r="34" spans="1:1" x14ac:dyDescent="0.25">
      <c r="A34" t="str">
        <f>_xlfn.CONCAT("{""url"": """, URLs!B34, """, ""desc"": """, URLs!A34, """, ""encoding"": null, ""category"": """, URLs!C34, """, ""page"": """, URLs!D34, """}")</f>
        <v>{"url": "https://ip.armeta.com/demo/analytics/sales-digital?query=eyJpbmR1c3RyeSI6IlRlY2hub2xvZ3kifQ%3D%3D", "desc": "Insights about sales data from digital website metrics, such as conversion rate and average order value by site, within the technology industry. Data compared against the market across all volumes and all types and all clients as US dollars", "encoding": null, "category": "Sales Accelerator", "page": "Digital Analysis"}</v>
      </c>
    </row>
    <row r="35" spans="1:1" x14ac:dyDescent="0.25">
      <c r="A35" t="str">
        <f>_xlfn.CONCAT("{""url"": """, URLs!B35, """, ""desc"": """, URLs!A35, """, ""encoding"": null, ""category"": """, URLs!C35, """, ""page"": """, URLs!D35, """}")</f>
        <v>{"url": "https://ip.armeta.com/demo/analytics/sales-digital?query=eyJpbmR1c3RyeSI6IlRlbGVjb20ifQ%3D%3D", "desc": "Insights about sales data from digital website metrics, such as conversion rate and average order value by site, within the telecom industry. Data compared against the market across all volumes and all types and all clients as US dollars", "encoding": null, "category": "Sales Accelerator", "page": "Digital Analysis"}</v>
      </c>
    </row>
    <row r="36" spans="1:1" x14ac:dyDescent="0.25">
      <c r="A36" t="str">
        <f>_xlfn.CONCAT("{""url"": """, URLs!B36, """, ""desc"": """, URLs!A36, """, ""encoding"": null, ""category"": """, URLs!C36, """, ""page"": """, URLs!D36, """}")</f>
        <v>{"url": "https://ip.armeta.com/demo/analytics/sales-digital?query=eyJpbmR1c3RyeSI6IlRyYXZlbCAmIEhvc3BpdGFsaXR5In0%3D", "desc": "Insights about sales data from digital website metrics, such as conversion rate and average order value by site, within the travel &amp; hostpitality industry. Data compared against the market across all volumes and all types and all clients as US dollars", "encoding": null, "category": "Sales Accelerator", "page": "Digital Analysis"}</v>
      </c>
    </row>
    <row r="37" spans="1:1" x14ac:dyDescent="0.25">
      <c r="A37" t="str">
        <f>_xlfn.CONCAT("{""url"": """, URLs!B37, """, ""desc"": """, URLs!A37, """, ""encoding"": null, ""category"": """, URLs!C37, """, ""page"": """, URLs!D37, """}")</f>
        <v>{"url": "https://ip.armeta.com/demo/analytics/sales-digital?query=eyJpbmR1c3RyeSI6IlV0aWxpdHkifQ%3D%3D", "desc": "Insights about sales data from digital website metrics, such as conversion rate and average order value by site, within the utility industry. Data compared against the market across all volumes and all types and all clients as US dollars", "encoding": null, "category": "Sales Accelerator", "page": "Digital Analysis"}</v>
      </c>
    </row>
    <row r="38" spans="1:1" x14ac:dyDescent="0.25">
      <c r="A38" t="str">
        <f>_xlfn.CONCAT("{""url"": """, URLs!B38, """, ""desc"": """, URLs!A38, """, ""encoding"": null, ""category"": """, URLs!C38, """, ""page"": """, URLs!D38, """}")</f>
        <v>{"url": "https://ip.armeta.com/demo/analytics/location-review", "desc": "Insights about sales data, specifically sales and inventory for specific locations and stores in eastern states, new england, east coast, atlantic. Data aggregated at the timescale of month to date, from the start of the month to this current week from all groups and all families", "encoding": null, "category": "Sales Accelerator", "page": "Location Review"}</v>
      </c>
    </row>
    <row r="39" spans="1:1" x14ac:dyDescent="0.25">
      <c r="A39" t="str">
        <f>_xlfn.CONCAT("{""url"": """, URLs!B39, """, ""desc"": """, URLs!A39, """, ""encoding"": null, ""category"": """, URLs!C39, """, ""page"": """, URLs!D39, """}")</f>
        <v>{"url": "https://ip.armeta.com/demo/analytics/location-review?query=eyJ3ZWVrIjoiTFcifQ%3D%3D", "desc": "Insights about sales data, specifically sales and inventory for specific locations and stores in eastern states, new england, east coast, atlantic. Data aggregated at the timescale of month to date, from the start of the month to the past week, the last week from all groups and all families", "encoding": null, "category": "Sales Accelerator", "page": "Location Review"}</v>
      </c>
    </row>
    <row r="40" spans="1:1" x14ac:dyDescent="0.25">
      <c r="A40" t="str">
        <f>_xlfn.CONCAT("{""url"": """, URLs!B40, """, ""desc"": """, URLs!A40, """, ""encoding"": null, ""category"": """, URLs!C40, """, ""page"": """, URLs!D40, """}")</f>
        <v>{"url": "https://ip.armeta.com/demo/analytics/top-styles", "desc": "Insights about sales data highlighting the top products at middletown, west virginia during the timeframe of month to date, from the start of the month to this current week from all families", "encoding": null, "category": "Sales Accelerator", "page": "Top Styles"}</v>
      </c>
    </row>
    <row r="41" spans="1:1" x14ac:dyDescent="0.25">
      <c r="A41" t="str">
        <f>_xlfn.CONCAT("{""url"": """, URLs!B41, """, ""desc"": """, URLs!A41, """, ""encoding"": null, ""category"": """, URLs!C41, """, ""page"": """, URLs!D41, """}")</f>
        <v>{"url": "https://ip.armeta.com/demo/analytics/optical-analysis-sales", "desc": "Insights about optical sales, such as frames and lenses, aggregated by eye care metrics over the timespan of year to date, from the start of the current year to today across all locations and all positions", "encoding": null, "category": "Optical Demo", "page": "Optical Demo Sales Analysis"}</v>
      </c>
    </row>
    <row r="42" spans="1:1" x14ac:dyDescent="0.25">
      <c r="A42" t="str">
        <f>_xlfn.CONCAT("{""url"": """, URLs!B42, """, ""desc"": """, URLs!A42, """, ""encoding"": null, ""category"": """, URLs!C42, """, ""page"": """, URLs!D42, """}")</f>
        <v>{"url": "https://ip.armeta.com/demo/analytics/optical-analysis-product", "desc": "Insights about optical sales, such as frames and lenses, analyizing product makeup of orders over the timespan of year to date, from the start of the current year to today across all locations and all positions", "encoding": null, "category": "Optical Demo", "page": "Lens Producr Analysis"}</v>
      </c>
    </row>
    <row r="43" spans="1:1" x14ac:dyDescent="0.25">
      <c r="A43" t="str">
        <f>_xlfn.CONCAT("{""url"": """, URLs!B43, """, ""desc"": """, URLs!A43, """, ""encoding"": null, ""category"": """, URLs!C43, """, ""page"": """, URLs!D43, """}")</f>
        <v>{"url": "https://ip.armeta.com/demo/analytics/conversion-maximizer", "desc": "Insights about user interaction across channels relating the conversion rate of users through mobile event steps to specific offers and times in order to maximize revenue and the conversion rate", "encoding": null, "category": "Omnichannel Drivers", "page": "Conversion Maximizer"}</v>
      </c>
    </row>
    <row r="44" spans="1:1" x14ac:dyDescent="0.25">
      <c r="A44" t="str">
        <f>_xlfn.CONCAT("{""url"": """, URLs!B44, """, ""desc"": """, URLs!A44, """, ""encoding"": null, ""category"": """, URLs!C44, """, ""page"": """, URLs!D44, """}")</f>
        <v>{"url": "https://ip.armeta.com/demo/analytics/mobile-engagement", "desc": "Insights about user interaction across channels displaying the types and times of user engagements including registrations, offer view, and redemptions", "encoding": null, "category": "Omnichannel Drivers", "page": "Mobile Engagement"}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URLs</vt:lpstr>
      <vt:lpstr>Descs</vt:lpstr>
      <vt:lpstr>Filled In</vt:lpstr>
      <vt:lpstr>JSON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White</dc:creator>
  <cp:lastModifiedBy>Jonathan White</cp:lastModifiedBy>
  <dcterms:created xsi:type="dcterms:W3CDTF">2023-07-20T13:59:45Z</dcterms:created>
  <dcterms:modified xsi:type="dcterms:W3CDTF">2023-07-21T20:39:10Z</dcterms:modified>
</cp:coreProperties>
</file>