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mi/Documents/"/>
    </mc:Choice>
  </mc:AlternateContent>
  <bookViews>
    <workbookView minimized="1" xWindow="-200" yWindow="460" windowWidth="17040" windowHeight="9220" tabRatio="500" activeTab="2"/>
  </bookViews>
  <sheets>
    <sheet name="Sheet1" sheetId="1" r:id="rId1"/>
    <sheet name="Lämpötila" sheetId="2" r:id="rId2"/>
    <sheet name="Kosteu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I11" i="3"/>
  <c r="I9" i="3"/>
  <c r="N17" i="2"/>
  <c r="K13" i="2"/>
  <c r="K12" i="2"/>
  <c r="K11" i="2"/>
  <c r="K10" i="2"/>
  <c r="K9" i="2"/>
  <c r="K8" i="2"/>
  <c r="K7" i="2"/>
  <c r="K6" i="2"/>
  <c r="K5" i="2"/>
  <c r="K4" i="2"/>
  <c r="K3" i="2"/>
  <c r="K2" i="2"/>
  <c r="L18" i="2"/>
  <c r="L19" i="2"/>
  <c r="J19" i="2"/>
  <c r="L13" i="2"/>
  <c r="L12" i="2"/>
  <c r="L11" i="2"/>
  <c r="L10" i="2"/>
  <c r="L9" i="2"/>
  <c r="L8" i="2"/>
  <c r="L7" i="2"/>
  <c r="L6" i="2"/>
  <c r="L5" i="2"/>
  <c r="L4" i="2"/>
  <c r="L3" i="2"/>
  <c r="L2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D2" i="2"/>
  <c r="F2" i="2"/>
  <c r="G2" i="2"/>
  <c r="D3" i="2"/>
  <c r="F3" i="2"/>
  <c r="G3" i="2"/>
  <c r="D4" i="2"/>
  <c r="F4" i="2"/>
  <c r="G4" i="2"/>
  <c r="D5" i="2"/>
  <c r="F5" i="2"/>
  <c r="G5" i="2"/>
  <c r="D6" i="2"/>
  <c r="F6" i="2"/>
  <c r="G6" i="2"/>
  <c r="D7" i="2"/>
  <c r="F7" i="2"/>
  <c r="G7" i="2"/>
  <c r="D8" i="2"/>
  <c r="F8" i="2"/>
  <c r="G8" i="2"/>
  <c r="D9" i="2"/>
  <c r="F9" i="2"/>
  <c r="G9" i="2"/>
  <c r="D10" i="2"/>
  <c r="F10" i="2"/>
  <c r="G10" i="2"/>
  <c r="D11" i="2"/>
  <c r="F11" i="2"/>
  <c r="G11" i="2"/>
  <c r="D12" i="2"/>
  <c r="F12" i="2"/>
  <c r="G12" i="2"/>
  <c r="D13" i="2"/>
  <c r="F13" i="2"/>
  <c r="G13" i="2"/>
  <c r="B19" i="2"/>
  <c r="B18" i="2"/>
  <c r="C13" i="2"/>
  <c r="C12" i="2"/>
  <c r="C11" i="2"/>
  <c r="C10" i="2"/>
  <c r="C9" i="2"/>
  <c r="C8" i="2"/>
  <c r="C7" i="2"/>
  <c r="C6" i="2"/>
  <c r="C5" i="2"/>
  <c r="C4" i="2"/>
  <c r="C3" i="2"/>
  <c r="C2" i="2"/>
  <c r="B21" i="2"/>
  <c r="B22" i="2"/>
  <c r="B23" i="2"/>
  <c r="E13" i="2"/>
  <c r="E12" i="2"/>
  <c r="E11" i="2"/>
  <c r="E10" i="2"/>
  <c r="E9" i="2"/>
  <c r="E8" i="2"/>
  <c r="E7" i="2"/>
  <c r="E6" i="2"/>
  <c r="E5" i="2"/>
  <c r="E4" i="2"/>
  <c r="E3" i="2"/>
  <c r="E2" i="2"/>
  <c r="B21" i="1"/>
  <c r="B22" i="1"/>
  <c r="B23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<sst xmlns="http://schemas.openxmlformats.org/spreadsheetml/2006/main" count="38" uniqueCount="25">
  <si>
    <t>x1</t>
  </si>
  <si>
    <t>x2</t>
  </si>
  <si>
    <t>Vo = R / (R + 10K) * Vcc</t>
  </si>
  <si>
    <t>R</t>
  </si>
  <si>
    <t>Vcc</t>
  </si>
  <si>
    <t>y1</t>
  </si>
  <si>
    <t>y2</t>
  </si>
  <si>
    <t>V</t>
  </si>
  <si>
    <t>C</t>
  </si>
  <si>
    <t>kk:</t>
  </si>
  <si>
    <t>C/V</t>
  </si>
  <si>
    <t>vakio B:</t>
  </si>
  <si>
    <t>muunnettu T:</t>
  </si>
  <si>
    <t>virta A</t>
  </si>
  <si>
    <t>teho</t>
  </si>
  <si>
    <t>UR</t>
  </si>
  <si>
    <t>muunnettu lämpötila</t>
  </si>
  <si>
    <t>kiinteä R</t>
  </si>
  <si>
    <t>sarjavastus:</t>
  </si>
  <si>
    <t>kohm</t>
  </si>
  <si>
    <t>R:n jännite</t>
  </si>
  <si>
    <t>virta:</t>
  </si>
  <si>
    <t>mA</t>
  </si>
  <si>
    <t>R(RH) = U/I=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</si>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</sst>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B1" t="s">
        <v>3</v>
      </c>
      <c r="C1">
        <v>1000</v>
      </c>
      <c r="D1" t="s">
        <v>4</v>
      </c>
      <c r="E1">
        <v>5</v>
      </c>
      <c r="G1" s="1" t="s">
        <v>2</v>
      </c>
    </row>
    <row r="2" spans="1:7" x14ac:dyDescent="0.2">
      <c r="A2">
        <v>-20</v>
      </c>
      <c r="B2">
        <v>684</v>
      </c>
      <c r="C2">
        <f>B2/(B2+$C$1)*$E$1</f>
        <v>2.0308788598574825</v>
      </c>
    </row>
    <row r="3" spans="1:7" x14ac:dyDescent="0.2">
      <c r="A3">
        <v>-10</v>
      </c>
      <c r="B3">
        <v>747</v>
      </c>
      <c r="C3">
        <f t="shared" ref="C3:C13" si="0">B3/(B3+$C$1)*$E$1</f>
        <v>2.1379507727532916</v>
      </c>
    </row>
    <row r="4" spans="1:7" x14ac:dyDescent="0.2">
      <c r="A4">
        <v>0</v>
      </c>
      <c r="B4">
        <v>815</v>
      </c>
      <c r="C4">
        <f t="shared" si="0"/>
        <v>2.2451790633608812</v>
      </c>
    </row>
    <row r="5" spans="1:7" x14ac:dyDescent="0.2">
      <c r="A5">
        <v>10</v>
      </c>
      <c r="B5">
        <v>886</v>
      </c>
      <c r="C5">
        <f t="shared" si="0"/>
        <v>2.3488865323435841</v>
      </c>
    </row>
    <row r="6" spans="1:7" x14ac:dyDescent="0.2">
      <c r="A6">
        <v>20</v>
      </c>
      <c r="B6">
        <v>961</v>
      </c>
      <c r="C6">
        <f t="shared" si="0"/>
        <v>2.4502804691483937</v>
      </c>
    </row>
    <row r="7" spans="1:7" x14ac:dyDescent="0.2">
      <c r="A7">
        <v>25</v>
      </c>
      <c r="B7">
        <v>1000</v>
      </c>
      <c r="C7">
        <f t="shared" si="0"/>
        <v>2.5</v>
      </c>
    </row>
    <row r="8" spans="1:7" x14ac:dyDescent="0.2">
      <c r="A8">
        <v>30</v>
      </c>
      <c r="B8">
        <v>1040</v>
      </c>
      <c r="C8">
        <f t="shared" si="0"/>
        <v>2.5490196078431371</v>
      </c>
    </row>
    <row r="9" spans="1:7" x14ac:dyDescent="0.2">
      <c r="A9">
        <v>40</v>
      </c>
      <c r="B9">
        <v>1122</v>
      </c>
      <c r="C9">
        <f t="shared" si="0"/>
        <v>2.6437323279924603</v>
      </c>
    </row>
    <row r="10" spans="1:7" x14ac:dyDescent="0.2">
      <c r="A10">
        <v>50</v>
      </c>
      <c r="B10">
        <v>1209</v>
      </c>
      <c r="C10">
        <f t="shared" si="0"/>
        <v>2.7365323675871434</v>
      </c>
    </row>
    <row r="11" spans="1:7" x14ac:dyDescent="0.2">
      <c r="A11">
        <v>60</v>
      </c>
      <c r="B11">
        <v>1299</v>
      </c>
      <c r="C11">
        <f t="shared" si="0"/>
        <v>2.8251413658112225</v>
      </c>
    </row>
    <row r="12" spans="1:7" x14ac:dyDescent="0.2">
      <c r="A12">
        <v>70</v>
      </c>
      <c r="B12">
        <v>1392</v>
      </c>
      <c r="C12">
        <f t="shared" si="0"/>
        <v>2.9096989966555182</v>
      </c>
    </row>
    <row r="13" spans="1:7" x14ac:dyDescent="0.2">
      <c r="A13">
        <v>80</v>
      </c>
      <c r="B13">
        <v>1490</v>
      </c>
      <c r="C13">
        <f t="shared" si="0"/>
        <v>2.9919678714859437</v>
      </c>
    </row>
    <row r="16" spans="1:7" x14ac:dyDescent="0.2">
      <c r="B16">
        <v>2.5366599999999999</v>
      </c>
    </row>
    <row r="18" spans="1:6" x14ac:dyDescent="0.2">
      <c r="A18" t="s">
        <v>0</v>
      </c>
      <c r="B18">
        <v>2.5</v>
      </c>
      <c r="C18" t="s">
        <v>7</v>
      </c>
      <c r="D18" t="s">
        <v>5</v>
      </c>
      <c r="E18">
        <v>25</v>
      </c>
      <c r="F18" t="s">
        <v>8</v>
      </c>
    </row>
    <row r="19" spans="1:6" x14ac:dyDescent="0.2">
      <c r="A19" t="s">
        <v>1</v>
      </c>
      <c r="B19">
        <v>2.5490196078431371</v>
      </c>
      <c r="C19" t="s">
        <v>7</v>
      </c>
      <c r="D19" t="s">
        <v>6</v>
      </c>
      <c r="E19">
        <v>30</v>
      </c>
      <c r="F19" t="s">
        <v>8</v>
      </c>
    </row>
    <row r="21" spans="1:6" x14ac:dyDescent="0.2">
      <c r="A21" t="s">
        <v>9</v>
      </c>
      <c r="B21">
        <f>(E19-E18)/(B19-B18)</f>
        <v>102.00000000000037</v>
      </c>
      <c r="C21" t="s">
        <v>10</v>
      </c>
    </row>
    <row r="22" spans="1:6" x14ac:dyDescent="0.2">
      <c r="A22" t="s">
        <v>11</v>
      </c>
      <c r="B22">
        <f>E18-(B21*B18)</f>
        <v>-230.00000000000091</v>
      </c>
    </row>
    <row r="23" spans="1:6" x14ac:dyDescent="0.2">
      <c r="A23" t="s">
        <v>12</v>
      </c>
      <c r="B23">
        <f>B21*B16+B22</f>
        <v>28.739320000000021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3" sqref="N3:N10"/>
    </sheetView>
  </sheetViews>
  <sheetFormatPr baseColWidth="10" defaultRowHeight="16" x14ac:dyDescent="0.2"/>
  <sheetData>
    <row r="1" spans="1:14" x14ac:dyDescent="0.2">
      <c r="C1">
        <v>5</v>
      </c>
      <c r="D1" t="s">
        <v>13</v>
      </c>
      <c r="E1" t="s">
        <v>14</v>
      </c>
      <c r="F1" t="s">
        <v>15</v>
      </c>
      <c r="K1">
        <v>4.97</v>
      </c>
      <c r="L1" t="s">
        <v>13</v>
      </c>
      <c r="M1" t="s">
        <v>14</v>
      </c>
      <c r="N1" t="s">
        <v>15</v>
      </c>
    </row>
    <row r="2" spans="1:14" x14ac:dyDescent="0.2">
      <c r="A2">
        <v>-20</v>
      </c>
      <c r="B2">
        <v>684</v>
      </c>
      <c r="C2">
        <f>B2+1000</f>
        <v>1684</v>
      </c>
      <c r="D2">
        <f>$C$1/C2</f>
        <v>2.9691211401425177E-3</v>
      </c>
      <c r="E2">
        <f t="shared" ref="E2:E13" si="0">B2*D2^2</f>
        <v>6.0299253558713829E-3</v>
      </c>
      <c r="F2">
        <f>1000*D2</f>
        <v>2.9691211401425179</v>
      </c>
      <c r="G2">
        <f>$C$1-F2</f>
        <v>2.0308788598574821</v>
      </c>
      <c r="I2">
        <v>-20</v>
      </c>
      <c r="J2">
        <v>684</v>
      </c>
      <c r="K2">
        <f>J2+1000</f>
        <v>1684</v>
      </c>
      <c r="L2">
        <f>$K$1/K2</f>
        <v>2.9513064133016628E-3</v>
      </c>
      <c r="M2">
        <f t="shared" ref="M2:M13" si="1">J2*L2^2</f>
        <v>5.9577833289137386E-3</v>
      </c>
      <c r="N2">
        <f>1000*L2</f>
        <v>2.9513064133016629</v>
      </c>
    </row>
    <row r="3" spans="1:14" x14ac:dyDescent="0.2">
      <c r="A3">
        <v>-10</v>
      </c>
      <c r="B3">
        <v>747</v>
      </c>
      <c r="C3">
        <f t="shared" ref="C3:C13" si="2">B3+1000</f>
        <v>1747</v>
      </c>
      <c r="D3">
        <f t="shared" ref="D3:D13" si="3">$C$1/C3</f>
        <v>2.8620492272467086E-3</v>
      </c>
      <c r="E3">
        <f t="shared" si="0"/>
        <v>6.1189203570500604E-3</v>
      </c>
      <c r="F3">
        <f t="shared" ref="F3:F13" si="4">1000*D3</f>
        <v>2.8620492272467084</v>
      </c>
      <c r="G3">
        <f t="shared" ref="G3:G13" si="5">$C$1-F3</f>
        <v>2.1379507727532916</v>
      </c>
      <c r="I3">
        <v>-10</v>
      </c>
      <c r="J3">
        <v>747</v>
      </c>
      <c r="K3">
        <f t="shared" ref="K3:K13" si="6">J3+1000</f>
        <v>1747</v>
      </c>
      <c r="L3">
        <f t="shared" ref="L3:L13" si="7">$K$1/K3</f>
        <v>2.8448769318832282E-3</v>
      </c>
      <c r="M3">
        <f t="shared" si="1"/>
        <v>6.0457135938983128E-3</v>
      </c>
      <c r="N3">
        <f t="shared" ref="N3:N13" si="8">1000*L3</f>
        <v>2.8448769318832281</v>
      </c>
    </row>
    <row r="4" spans="1:14" x14ac:dyDescent="0.2">
      <c r="A4">
        <v>0</v>
      </c>
      <c r="B4">
        <v>815</v>
      </c>
      <c r="C4">
        <f t="shared" si="2"/>
        <v>1815</v>
      </c>
      <c r="D4">
        <f t="shared" si="3"/>
        <v>2.7548209366391185E-3</v>
      </c>
      <c r="E4">
        <f t="shared" si="0"/>
        <v>6.1850662902503632E-3</v>
      </c>
      <c r="F4">
        <f t="shared" si="4"/>
        <v>2.7548209366391188</v>
      </c>
      <c r="G4">
        <f t="shared" si="5"/>
        <v>2.2451790633608812</v>
      </c>
      <c r="I4">
        <v>0</v>
      </c>
      <c r="J4">
        <v>815</v>
      </c>
      <c r="K4">
        <f t="shared" si="6"/>
        <v>1815</v>
      </c>
      <c r="L4">
        <f t="shared" si="7"/>
        <v>2.7382920110192838E-3</v>
      </c>
      <c r="M4">
        <f t="shared" si="1"/>
        <v>6.1110681571538072E-3</v>
      </c>
      <c r="N4">
        <f t="shared" si="8"/>
        <v>2.7382920110192837</v>
      </c>
    </row>
    <row r="5" spans="1:14" x14ac:dyDescent="0.2">
      <c r="A5">
        <v>10</v>
      </c>
      <c r="B5">
        <v>886</v>
      </c>
      <c r="C5">
        <f t="shared" si="2"/>
        <v>1886</v>
      </c>
      <c r="D5">
        <f t="shared" si="3"/>
        <v>2.6511134676564158E-3</v>
      </c>
      <c r="E5">
        <f t="shared" si="0"/>
        <v>6.227164719892854E-3</v>
      </c>
      <c r="F5">
        <f t="shared" si="4"/>
        <v>2.6511134676564159</v>
      </c>
      <c r="G5">
        <f t="shared" si="5"/>
        <v>2.3488865323435841</v>
      </c>
      <c r="I5">
        <v>10</v>
      </c>
      <c r="J5">
        <v>886</v>
      </c>
      <c r="K5">
        <f t="shared" si="6"/>
        <v>1886</v>
      </c>
      <c r="L5">
        <f t="shared" si="7"/>
        <v>2.6352067868504769E-3</v>
      </c>
      <c r="M5">
        <f t="shared" si="1"/>
        <v>6.1526629211840541E-3</v>
      </c>
      <c r="N5">
        <f t="shared" si="8"/>
        <v>2.6352067868504769</v>
      </c>
    </row>
    <row r="6" spans="1:14" x14ac:dyDescent="0.2">
      <c r="A6">
        <v>20</v>
      </c>
      <c r="B6">
        <v>961</v>
      </c>
      <c r="C6">
        <f t="shared" si="2"/>
        <v>1961</v>
      </c>
      <c r="D6">
        <f t="shared" si="3"/>
        <v>2.5497195308516064E-3</v>
      </c>
      <c r="E6">
        <f t="shared" si="0"/>
        <v>6.2475279682518963E-3</v>
      </c>
      <c r="F6">
        <f t="shared" si="4"/>
        <v>2.5497195308516063</v>
      </c>
      <c r="G6">
        <f t="shared" si="5"/>
        <v>2.4502804691483937</v>
      </c>
      <c r="I6">
        <v>20</v>
      </c>
      <c r="J6">
        <v>961</v>
      </c>
      <c r="K6">
        <f t="shared" si="6"/>
        <v>1961</v>
      </c>
      <c r="L6">
        <f t="shared" si="7"/>
        <v>2.5344212136664966E-3</v>
      </c>
      <c r="M6">
        <f t="shared" si="1"/>
        <v>6.1727825436397304E-3</v>
      </c>
      <c r="N6">
        <f t="shared" si="8"/>
        <v>2.5344212136664965</v>
      </c>
    </row>
    <row r="7" spans="1:14" x14ac:dyDescent="0.2">
      <c r="A7">
        <v>25</v>
      </c>
      <c r="B7">
        <v>1000</v>
      </c>
      <c r="C7">
        <f t="shared" si="2"/>
        <v>2000</v>
      </c>
      <c r="D7">
        <f t="shared" si="3"/>
        <v>2.5000000000000001E-3</v>
      </c>
      <c r="E7">
        <f t="shared" si="0"/>
        <v>6.2500000000000003E-3</v>
      </c>
      <c r="F7">
        <f t="shared" si="4"/>
        <v>2.5</v>
      </c>
      <c r="G7">
        <f t="shared" si="5"/>
        <v>2.5</v>
      </c>
      <c r="I7">
        <v>25</v>
      </c>
      <c r="J7">
        <v>1000</v>
      </c>
      <c r="K7">
        <f t="shared" si="6"/>
        <v>2000</v>
      </c>
      <c r="L7">
        <f t="shared" si="7"/>
        <v>2.4849999999999998E-3</v>
      </c>
      <c r="M7">
        <f t="shared" si="1"/>
        <v>6.1752249999999986E-3</v>
      </c>
      <c r="N7">
        <f t="shared" si="8"/>
        <v>2.4849999999999999</v>
      </c>
    </row>
    <row r="8" spans="1:14" x14ac:dyDescent="0.2">
      <c r="A8">
        <v>30</v>
      </c>
      <c r="B8">
        <v>1040</v>
      </c>
      <c r="C8">
        <f t="shared" si="2"/>
        <v>2040</v>
      </c>
      <c r="D8">
        <f t="shared" si="3"/>
        <v>2.4509803921568627E-3</v>
      </c>
      <c r="E8">
        <f t="shared" si="0"/>
        <v>6.2475970780469054E-3</v>
      </c>
      <c r="F8">
        <f t="shared" si="4"/>
        <v>2.4509803921568629</v>
      </c>
      <c r="G8">
        <f t="shared" si="5"/>
        <v>2.5490196078431371</v>
      </c>
      <c r="I8">
        <v>30</v>
      </c>
      <c r="J8">
        <v>1040</v>
      </c>
      <c r="K8">
        <f t="shared" si="6"/>
        <v>2040</v>
      </c>
      <c r="L8">
        <f t="shared" si="7"/>
        <v>2.4362745098039213E-3</v>
      </c>
      <c r="M8">
        <f t="shared" si="1"/>
        <v>6.1728508266051503E-3</v>
      </c>
      <c r="N8">
        <f t="shared" si="8"/>
        <v>2.4362745098039214</v>
      </c>
    </row>
    <row r="9" spans="1:14" x14ac:dyDescent="0.2">
      <c r="A9">
        <v>40</v>
      </c>
      <c r="B9">
        <v>1122</v>
      </c>
      <c r="C9">
        <f t="shared" si="2"/>
        <v>2122</v>
      </c>
      <c r="D9">
        <f t="shared" si="3"/>
        <v>2.3562676720075399E-3</v>
      </c>
      <c r="E9">
        <f t="shared" si="0"/>
        <v>6.2293410178898669E-3</v>
      </c>
      <c r="F9">
        <f t="shared" si="4"/>
        <v>2.3562676720075397</v>
      </c>
      <c r="G9">
        <f t="shared" si="5"/>
        <v>2.6437323279924603</v>
      </c>
      <c r="I9">
        <v>40</v>
      </c>
      <c r="J9">
        <v>1122</v>
      </c>
      <c r="K9">
        <f t="shared" si="6"/>
        <v>2122</v>
      </c>
      <c r="L9">
        <f t="shared" si="7"/>
        <v>2.3421300659754946E-3</v>
      </c>
      <c r="M9">
        <f t="shared" si="1"/>
        <v>6.1548131819518324E-3</v>
      </c>
      <c r="N9">
        <f t="shared" si="8"/>
        <v>2.3421300659754944</v>
      </c>
    </row>
    <row r="10" spans="1:14" x14ac:dyDescent="0.2">
      <c r="A10">
        <v>50</v>
      </c>
      <c r="B10">
        <v>1209</v>
      </c>
      <c r="C10">
        <f t="shared" si="2"/>
        <v>2209</v>
      </c>
      <c r="D10">
        <f t="shared" si="3"/>
        <v>2.2634676324128564E-3</v>
      </c>
      <c r="E10">
        <f t="shared" si="0"/>
        <v>6.1940524390836195E-3</v>
      </c>
      <c r="F10">
        <f t="shared" si="4"/>
        <v>2.2634676324128562</v>
      </c>
      <c r="G10">
        <f t="shared" si="5"/>
        <v>2.7365323675871438</v>
      </c>
      <c r="I10">
        <v>50</v>
      </c>
      <c r="J10">
        <v>1209</v>
      </c>
      <c r="K10">
        <f t="shared" si="6"/>
        <v>2209</v>
      </c>
      <c r="L10">
        <f t="shared" si="7"/>
        <v>2.2498868266183792E-3</v>
      </c>
      <c r="M10">
        <f t="shared" si="1"/>
        <v>6.1199467957024226E-3</v>
      </c>
      <c r="N10">
        <f t="shared" si="8"/>
        <v>2.2498868266183791</v>
      </c>
    </row>
    <row r="11" spans="1:14" x14ac:dyDescent="0.2">
      <c r="A11">
        <v>60</v>
      </c>
      <c r="B11">
        <v>1299</v>
      </c>
      <c r="C11">
        <f t="shared" si="2"/>
        <v>2299</v>
      </c>
      <c r="D11">
        <f t="shared" si="3"/>
        <v>2.1748586341887779E-3</v>
      </c>
      <c r="E11">
        <f t="shared" si="0"/>
        <v>6.1442830922384143E-3</v>
      </c>
      <c r="F11">
        <f t="shared" si="4"/>
        <v>2.1748586341887779</v>
      </c>
      <c r="G11">
        <f t="shared" si="5"/>
        <v>2.8251413658112221</v>
      </c>
      <c r="I11">
        <v>60</v>
      </c>
      <c r="J11">
        <v>1299</v>
      </c>
      <c r="K11">
        <f t="shared" si="6"/>
        <v>2299</v>
      </c>
      <c r="L11">
        <f t="shared" si="7"/>
        <v>2.161809482383645E-3</v>
      </c>
      <c r="M11">
        <f t="shared" si="1"/>
        <v>6.0707728893228717E-3</v>
      </c>
      <c r="N11">
        <f t="shared" si="8"/>
        <v>2.1618094823836449</v>
      </c>
    </row>
    <row r="12" spans="1:14" x14ac:dyDescent="0.2">
      <c r="A12">
        <v>70</v>
      </c>
      <c r="B12">
        <v>1392</v>
      </c>
      <c r="C12">
        <f t="shared" si="2"/>
        <v>2392</v>
      </c>
      <c r="D12">
        <f t="shared" si="3"/>
        <v>2.0903010033444815E-3</v>
      </c>
      <c r="E12">
        <f t="shared" si="0"/>
        <v>6.0821467321394602E-3</v>
      </c>
      <c r="F12">
        <f t="shared" si="4"/>
        <v>2.0903010033444813</v>
      </c>
      <c r="G12">
        <f t="shared" si="5"/>
        <v>2.9096989966555187</v>
      </c>
      <c r="I12">
        <v>70</v>
      </c>
      <c r="J12">
        <v>1392</v>
      </c>
      <c r="K12">
        <f t="shared" si="6"/>
        <v>2392</v>
      </c>
      <c r="L12">
        <f t="shared" si="7"/>
        <v>2.0777591973244148E-3</v>
      </c>
      <c r="M12">
        <f t="shared" si="1"/>
        <v>6.009379928636145E-3</v>
      </c>
      <c r="N12">
        <f t="shared" si="8"/>
        <v>2.0777591973244149</v>
      </c>
    </row>
    <row r="13" spans="1:14" x14ac:dyDescent="0.2">
      <c r="A13">
        <v>80</v>
      </c>
      <c r="B13">
        <v>1490</v>
      </c>
      <c r="C13">
        <f t="shared" si="2"/>
        <v>2490</v>
      </c>
      <c r="D13">
        <f t="shared" si="3"/>
        <v>2.008032128514056E-3</v>
      </c>
      <c r="E13">
        <f t="shared" si="0"/>
        <v>6.0079676134255884E-3</v>
      </c>
      <c r="F13">
        <f t="shared" si="4"/>
        <v>2.0080321285140559</v>
      </c>
      <c r="G13">
        <f t="shared" si="5"/>
        <v>2.9919678714859441</v>
      </c>
      <c r="I13">
        <v>80</v>
      </c>
      <c r="J13">
        <v>1490</v>
      </c>
      <c r="K13">
        <f t="shared" si="6"/>
        <v>2490</v>
      </c>
      <c r="L13">
        <f t="shared" si="7"/>
        <v>1.9959839357429716E-3</v>
      </c>
      <c r="M13">
        <f t="shared" si="1"/>
        <v>5.9360882888985647E-3</v>
      </c>
      <c r="N13">
        <f t="shared" si="8"/>
        <v>1.9959839357429716</v>
      </c>
    </row>
    <row r="17" spans="1:14" x14ac:dyDescent="0.2">
      <c r="A17">
        <v>2.5317699999999999</v>
      </c>
      <c r="N17">
        <f>(5.06+4.88)/2</f>
        <v>4.97</v>
      </c>
    </row>
    <row r="18" spans="1:14" x14ac:dyDescent="0.2">
      <c r="A18" t="s">
        <v>0</v>
      </c>
      <c r="B18">
        <f>G7</f>
        <v>2.5</v>
      </c>
      <c r="C18" t="s">
        <v>5</v>
      </c>
      <c r="D18">
        <v>25</v>
      </c>
      <c r="L18">
        <f>898-886</f>
        <v>12</v>
      </c>
    </row>
    <row r="19" spans="1:14" x14ac:dyDescent="0.2">
      <c r="A19" t="s">
        <v>1</v>
      </c>
      <c r="B19">
        <f>G8</f>
        <v>2.5490196078431371</v>
      </c>
      <c r="C19" t="s">
        <v>6</v>
      </c>
      <c r="D19">
        <v>30</v>
      </c>
      <c r="J19">
        <f>747-733</f>
        <v>14</v>
      </c>
      <c r="L19">
        <f>972-961</f>
        <v>11</v>
      </c>
    </row>
    <row r="21" spans="1:14" x14ac:dyDescent="0.2">
      <c r="A21" t="s">
        <v>9</v>
      </c>
      <c r="B21">
        <f>D18-A17*B18</f>
        <v>18.670574999999999</v>
      </c>
      <c r="C21" t="s">
        <v>10</v>
      </c>
    </row>
    <row r="22" spans="1:14" x14ac:dyDescent="0.2">
      <c r="A22" t="s">
        <v>11</v>
      </c>
      <c r="B22">
        <f>D19-B21*B19</f>
        <v>-17.591661764705876</v>
      </c>
    </row>
    <row r="23" spans="1:14" x14ac:dyDescent="0.2">
      <c r="A23" t="s">
        <v>16</v>
      </c>
      <c r="B23">
        <f>B21*A17+B22</f>
        <v>29.67793990304412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I11" sqref="I11"/>
    </sheetView>
  </sheetViews>
  <sheetFormatPr baseColWidth="10" defaultRowHeight="16" x14ac:dyDescent="0.2"/>
  <sheetData>
    <row r="1" spans="2:13" x14ac:dyDescent="0.2">
      <c r="B1">
        <v>15</v>
      </c>
      <c r="C1">
        <v>20</v>
      </c>
      <c r="D1">
        <v>25</v>
      </c>
      <c r="E1">
        <v>30</v>
      </c>
      <c r="F1">
        <v>35</v>
      </c>
    </row>
    <row r="2" spans="2:13" x14ac:dyDescent="0.2">
      <c r="K2" t="s">
        <v>18</v>
      </c>
      <c r="L2">
        <v>1000</v>
      </c>
      <c r="M2" t="s">
        <v>19</v>
      </c>
    </row>
    <row r="3" spans="2:13" x14ac:dyDescent="0.2">
      <c r="H3" t="s">
        <v>17</v>
      </c>
    </row>
    <row r="5" spans="2:13" x14ac:dyDescent="0.2">
      <c r="H5" t="s">
        <v>24</v>
      </c>
      <c r="I5">
        <v>3.5</v>
      </c>
      <c r="J5" t="s">
        <v>7</v>
      </c>
    </row>
    <row r="9" spans="2:13" x14ac:dyDescent="0.2">
      <c r="H9" t="s">
        <v>20</v>
      </c>
      <c r="I9">
        <f>5-I5</f>
        <v>1.5</v>
      </c>
    </row>
    <row r="10" spans="2:13" x14ac:dyDescent="0.2">
      <c r="H10" t="s">
        <v>21</v>
      </c>
      <c r="I10">
        <f>I9/L2</f>
        <v>1.5E-3</v>
      </c>
      <c r="J10" t="s">
        <v>22</v>
      </c>
    </row>
    <row r="11" spans="2:13" x14ac:dyDescent="0.2">
      <c r="H11" t="s">
        <v>23</v>
      </c>
      <c r="I11">
        <f>I5/I10</f>
        <v>2333.3333333333335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Lämpötila</vt:lpstr>
      <vt:lpstr>Kosteus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2016-12-03T14:03:18Z</dcterms:created>
  <dcterms:modified xsi:type="dcterms:W3CDTF">2016-12-05T17:18:47Z</dcterms:modified>
</cp:coreProperties>
</file>