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andre\UCMGoogleDrive\ShareBrowse\Entregas\Entrega6\"/>
    </mc:Choice>
  </mc:AlternateContent>
  <xr:revisionPtr revIDLastSave="0" documentId="13_ncr:1_{3F8AB80F-B712-4824-8B3C-D73D62767147}" xr6:coauthVersionLast="45" xr6:coauthVersionMax="45" xr10:uidLastSave="{00000000-0000-0000-0000-000000000000}"/>
  <bookViews>
    <workbookView xWindow="-110" yWindow="-110" windowWidth="19420" windowHeight="10420" xr2:uid="{00000000-000D-0000-FFFF-FFFF00000000}"/>
  </bookViews>
  <sheets>
    <sheet name="Product Backlo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g7el1FSlApcP10UkCYscsFlSK/fA=="/>
    </ext>
  </extLst>
</workbook>
</file>

<file path=xl/calcChain.xml><?xml version="1.0" encoding="utf-8"?>
<calcChain xmlns="http://schemas.openxmlformats.org/spreadsheetml/2006/main">
  <c r="F136" i="1" l="1"/>
  <c r="F137" i="1" s="1"/>
  <c r="K132" i="1"/>
  <c r="H128" i="1"/>
  <c r="J128" i="1" s="1"/>
  <c r="G128" i="1"/>
  <c r="G129" i="1" s="1"/>
  <c r="H136" i="1" s="1"/>
  <c r="G136" i="1" s="1"/>
  <c r="J136" i="1" s="1"/>
  <c r="P142" i="1" s="1"/>
  <c r="T142" i="1" s="1"/>
  <c r="H125" i="1"/>
  <c r="H129" i="1" l="1"/>
  <c r="I129" i="1" s="1"/>
  <c r="K128" i="1" s="1"/>
  <c r="G130" i="1"/>
  <c r="G131" i="1" s="1"/>
  <c r="G132" i="1" s="1"/>
  <c r="I128" i="1"/>
  <c r="H138" i="1"/>
  <c r="F138" i="1"/>
  <c r="R141" i="1"/>
  <c r="H137" i="1"/>
  <c r="R142" i="1" s="1"/>
  <c r="I136" i="1" l="1"/>
  <c r="K137" i="1"/>
  <c r="K136" i="1"/>
  <c r="K138" i="1"/>
  <c r="I137" i="1"/>
  <c r="J129" i="1"/>
  <c r="H130" i="1"/>
  <c r="H139" i="1"/>
  <c r="K139" i="1"/>
  <c r="I138" i="1"/>
  <c r="F139" i="1"/>
  <c r="R143" i="1"/>
  <c r="G137" i="1"/>
  <c r="J137" i="1" s="1"/>
  <c r="P143" i="1" s="1"/>
  <c r="T143" i="1" s="1"/>
  <c r="L142" i="1" l="1"/>
  <c r="O142" i="1" s="1"/>
  <c r="S142" i="1" s="1"/>
  <c r="L143" i="1"/>
  <c r="O143" i="1" s="1"/>
  <c r="S143" i="1" s="1"/>
  <c r="L144" i="1"/>
  <c r="O144" i="1" s="1"/>
  <c r="S144" i="1" s="1"/>
  <c r="J130" i="1"/>
  <c r="H131" i="1"/>
  <c r="I130" i="1"/>
  <c r="K129" i="1" s="1"/>
  <c r="G138" i="1"/>
  <c r="J138" i="1" s="1"/>
  <c r="P144" i="1" s="1"/>
  <c r="T144" i="1" s="1"/>
  <c r="K140" i="1"/>
  <c r="I139" i="1"/>
  <c r="F140" i="1"/>
  <c r="H140" i="1"/>
  <c r="R145" i="1" s="1"/>
  <c r="G139" i="1"/>
  <c r="J139" i="1" s="1"/>
  <c r="P145" i="1" s="1"/>
  <c r="T145" i="1" s="1"/>
  <c r="R144" i="1"/>
  <c r="H132" i="1" l="1"/>
  <c r="I131" i="1"/>
  <c r="K130" i="1" s="1"/>
  <c r="J131" i="1"/>
  <c r="G140" i="1"/>
  <c r="J140" i="1" s="1"/>
  <c r="P146" i="1" s="1"/>
  <c r="T146" i="1" s="1"/>
  <c r="F141" i="1"/>
  <c r="K141" i="1"/>
  <c r="I140" i="1"/>
  <c r="L146" i="1" s="1"/>
  <c r="O146" i="1" s="1"/>
  <c r="S146" i="1" s="1"/>
  <c r="H141" i="1"/>
  <c r="L145" i="1"/>
  <c r="O145" i="1" s="1"/>
  <c r="S145" i="1" s="1"/>
  <c r="I132" i="1" l="1"/>
  <c r="K131" i="1" s="1"/>
  <c r="J132" i="1"/>
  <c r="G141" i="1"/>
  <c r="J141" i="1" s="1"/>
  <c r="P147" i="1" s="1"/>
  <c r="T147" i="1" s="1"/>
  <c r="K142" i="1"/>
  <c r="F142" i="1"/>
  <c r="H142" i="1"/>
  <c r="I141" i="1"/>
  <c r="R146" i="1"/>
  <c r="L147" i="1" l="1"/>
  <c r="O147" i="1" s="1"/>
  <c r="S147" i="1" s="1"/>
  <c r="G142" i="1"/>
  <c r="J142" i="1" s="1"/>
  <c r="P148" i="1" s="1"/>
  <c r="T148" i="1" s="1"/>
  <c r="H143" i="1"/>
  <c r="F143" i="1"/>
  <c r="K143" i="1"/>
  <c r="I142" i="1"/>
  <c r="L148" i="1" s="1"/>
  <c r="O148" i="1" s="1"/>
  <c r="S148" i="1" s="1"/>
  <c r="R147" i="1"/>
  <c r="G143" i="1" l="1"/>
  <c r="J143" i="1" s="1"/>
  <c r="P149" i="1" s="1"/>
  <c r="T149" i="1" s="1"/>
  <c r="R148" i="1"/>
  <c r="I143" i="1"/>
  <c r="L149" i="1" s="1"/>
  <c r="O149" i="1" s="1"/>
  <c r="S149" i="1" s="1"/>
  <c r="K144" i="1"/>
  <c r="F144" i="1"/>
  <c r="H144" i="1"/>
  <c r="G144" i="1" l="1"/>
  <c r="J144" i="1" s="1"/>
  <c r="P150" i="1" s="1"/>
  <c r="T150" i="1" s="1"/>
  <c r="H145" i="1"/>
  <c r="F145" i="1"/>
  <c r="K145" i="1"/>
  <c r="I144" i="1"/>
  <c r="L150" i="1" s="1"/>
  <c r="O150" i="1" s="1"/>
  <c r="S150" i="1" s="1"/>
  <c r="R149" i="1"/>
  <c r="I145" i="1" l="1"/>
  <c r="L151" i="1" s="1"/>
  <c r="O151" i="1" s="1"/>
  <c r="S151" i="1" s="1"/>
  <c r="K146" i="1"/>
  <c r="F146" i="1"/>
  <c r="H146" i="1"/>
  <c r="R151" i="1" s="1"/>
  <c r="G145" i="1"/>
  <c r="J145" i="1" s="1"/>
  <c r="P151" i="1" s="1"/>
  <c r="T151" i="1" s="1"/>
  <c r="R150" i="1"/>
  <c r="G146" i="1" l="1"/>
  <c r="J146" i="1" s="1"/>
  <c r="P152" i="1" s="1"/>
  <c r="T152" i="1" s="1"/>
  <c r="H147" i="1"/>
  <c r="F147" i="1"/>
  <c r="K147" i="1"/>
  <c r="I146" i="1"/>
  <c r="L152" i="1" s="1"/>
  <c r="O152" i="1" s="1"/>
  <c r="S152" i="1" s="1"/>
  <c r="I147" i="1" l="1"/>
  <c r="L153" i="1" s="1"/>
  <c r="O153" i="1" s="1"/>
  <c r="S153" i="1" s="1"/>
  <c r="K148" i="1"/>
  <c r="F148" i="1"/>
  <c r="H148" i="1"/>
  <c r="R153" i="1" s="1"/>
  <c r="G147" i="1"/>
  <c r="J147" i="1" s="1"/>
  <c r="P153" i="1" s="1"/>
  <c r="T153" i="1" s="1"/>
  <c r="R152" i="1"/>
  <c r="H149" i="1" l="1"/>
  <c r="R154" i="1" s="1"/>
  <c r="F149" i="1"/>
  <c r="K149" i="1"/>
  <c r="I148" i="1"/>
  <c r="L154" i="1" s="1"/>
  <c r="O154" i="1" s="1"/>
  <c r="S154" i="1" s="1"/>
  <c r="G148" i="1"/>
  <c r="J148" i="1" s="1"/>
  <c r="P154" i="1" s="1"/>
  <c r="T154" i="1" s="1"/>
  <c r="I149" i="1" l="1"/>
  <c r="L155" i="1" s="1"/>
  <c r="O155" i="1" s="1"/>
  <c r="S155" i="1" s="1"/>
  <c r="K150" i="1"/>
  <c r="F150" i="1"/>
  <c r="H150" i="1"/>
  <c r="R155" i="1" s="1"/>
  <c r="G149" i="1"/>
  <c r="J149" i="1" s="1"/>
  <c r="P155" i="1" s="1"/>
  <c r="T155" i="1" s="1"/>
  <c r="G150" i="1" l="1"/>
  <c r="J150" i="1" s="1"/>
  <c r="P156" i="1" s="1"/>
  <c r="T156" i="1" s="1"/>
  <c r="H151" i="1"/>
  <c r="F151" i="1"/>
  <c r="K151" i="1"/>
  <c r="I150" i="1"/>
  <c r="L156" i="1" s="1"/>
  <c r="O156" i="1" s="1"/>
  <c r="S156" i="1" s="1"/>
  <c r="I151" i="1" l="1"/>
  <c r="L157" i="1" s="1"/>
  <c r="O157" i="1" s="1"/>
  <c r="S157" i="1" s="1"/>
  <c r="K152" i="1"/>
  <c r="F152" i="1"/>
  <c r="H152" i="1"/>
  <c r="R157" i="1" s="1"/>
  <c r="G151" i="1"/>
  <c r="J151" i="1" s="1"/>
  <c r="P157" i="1" s="1"/>
  <c r="T157" i="1" s="1"/>
  <c r="R156" i="1"/>
  <c r="G152" i="1" l="1"/>
  <c r="J152" i="1" s="1"/>
  <c r="P158" i="1" s="1"/>
  <c r="T158" i="1" s="1"/>
  <c r="H153" i="1"/>
  <c r="F153" i="1"/>
  <c r="K153" i="1"/>
  <c r="I152" i="1"/>
  <c r="L158" i="1" s="1"/>
  <c r="O158" i="1" s="1"/>
  <c r="S158" i="1" s="1"/>
  <c r="G153" i="1" l="1"/>
  <c r="J153" i="1" s="1"/>
  <c r="P159" i="1" s="1"/>
  <c r="T159" i="1" s="1"/>
  <c r="I153" i="1"/>
  <c r="L159" i="1" s="1"/>
  <c r="O159" i="1" s="1"/>
  <c r="S159" i="1" s="1"/>
  <c r="K154" i="1"/>
  <c r="F154" i="1"/>
  <c r="H154" i="1"/>
  <c r="R158" i="1"/>
  <c r="G154" i="1" l="1"/>
  <c r="J154" i="1" s="1"/>
  <c r="P160" i="1" s="1"/>
  <c r="T160" i="1" s="1"/>
  <c r="H155" i="1"/>
  <c r="F155" i="1"/>
  <c r="K155" i="1"/>
  <c r="I154" i="1"/>
  <c r="L160" i="1" s="1"/>
  <c r="O160" i="1" s="1"/>
  <c r="S160" i="1" s="1"/>
  <c r="R159" i="1"/>
  <c r="I155" i="1" l="1"/>
  <c r="L161" i="1" s="1"/>
  <c r="O161" i="1" s="1"/>
  <c r="S161" i="1" s="1"/>
  <c r="K156" i="1"/>
  <c r="F156" i="1"/>
  <c r="H156" i="1"/>
  <c r="R161" i="1" s="1"/>
  <c r="G155" i="1"/>
  <c r="J155" i="1" s="1"/>
  <c r="P161" i="1" s="1"/>
  <c r="T161" i="1" s="1"/>
  <c r="R160" i="1"/>
  <c r="G156" i="1" l="1"/>
  <c r="J156" i="1" s="1"/>
  <c r="P162" i="1" s="1"/>
  <c r="T162" i="1" s="1"/>
  <c r="H157" i="1"/>
  <c r="F157" i="1"/>
  <c r="K157" i="1"/>
  <c r="I156" i="1"/>
  <c r="L162" i="1" s="1"/>
  <c r="O162" i="1" s="1"/>
  <c r="S162" i="1" s="1"/>
  <c r="I157" i="1" l="1"/>
  <c r="L163" i="1" s="1"/>
  <c r="O163" i="1" s="1"/>
  <c r="S163" i="1" s="1"/>
  <c r="K158" i="1"/>
  <c r="F158" i="1"/>
  <c r="H158" i="1"/>
  <c r="R163" i="1" s="1"/>
  <c r="G157" i="1"/>
  <c r="J157" i="1" s="1"/>
  <c r="P163" i="1" s="1"/>
  <c r="T163" i="1" s="1"/>
  <c r="R162" i="1"/>
  <c r="G158" i="1" l="1"/>
  <c r="J158" i="1" s="1"/>
  <c r="P164" i="1" s="1"/>
  <c r="T164" i="1" s="1"/>
  <c r="H159" i="1"/>
  <c r="F159" i="1"/>
  <c r="K159" i="1"/>
  <c r="I158" i="1"/>
  <c r="L164" i="1" s="1"/>
  <c r="O164" i="1" s="1"/>
  <c r="S164" i="1" s="1"/>
  <c r="I159" i="1" l="1"/>
  <c r="L165" i="1" s="1"/>
  <c r="O165" i="1" s="1"/>
  <c r="S165" i="1" s="1"/>
  <c r="K160" i="1"/>
  <c r="F160" i="1"/>
  <c r="H160" i="1"/>
  <c r="R165" i="1" s="1"/>
  <c r="G159" i="1"/>
  <c r="J159" i="1" s="1"/>
  <c r="P165" i="1" s="1"/>
  <c r="T165" i="1" s="1"/>
  <c r="R164" i="1"/>
  <c r="G160" i="1" l="1"/>
  <c r="J160" i="1" s="1"/>
  <c r="P166" i="1" s="1"/>
  <c r="T166" i="1" s="1"/>
  <c r="H161" i="1"/>
  <c r="F161" i="1"/>
  <c r="K161" i="1"/>
  <c r="I160" i="1"/>
  <c r="L166" i="1" s="1"/>
  <c r="O166" i="1" s="1"/>
  <c r="S166" i="1" s="1"/>
  <c r="I161" i="1" l="1"/>
  <c r="L167" i="1" s="1"/>
  <c r="O167" i="1" s="1"/>
  <c r="S167" i="1" s="1"/>
  <c r="K162" i="1"/>
  <c r="F162" i="1"/>
  <c r="H162" i="1"/>
  <c r="R167" i="1" s="1"/>
  <c r="G161" i="1"/>
  <c r="J161" i="1" s="1"/>
  <c r="P167" i="1" s="1"/>
  <c r="T167" i="1" s="1"/>
  <c r="R166" i="1"/>
  <c r="G162" i="1" l="1"/>
  <c r="J162" i="1" s="1"/>
  <c r="P168" i="1" s="1"/>
  <c r="T168" i="1" s="1"/>
  <c r="H163" i="1"/>
  <c r="F163" i="1"/>
  <c r="K163" i="1"/>
  <c r="I162" i="1"/>
  <c r="L168" i="1" s="1"/>
  <c r="O168" i="1" s="1"/>
  <c r="S168" i="1" s="1"/>
  <c r="I163" i="1" l="1"/>
  <c r="L169" i="1" s="1"/>
  <c r="O169" i="1" s="1"/>
  <c r="S169" i="1" s="1"/>
  <c r="K164" i="1"/>
  <c r="F164" i="1"/>
  <c r="H164" i="1"/>
  <c r="G163" i="1"/>
  <c r="J163" i="1" s="1"/>
  <c r="P169" i="1" s="1"/>
  <c r="T169" i="1" s="1"/>
  <c r="R168" i="1"/>
  <c r="G164" i="1" l="1"/>
  <c r="J164" i="1" s="1"/>
  <c r="P170" i="1" s="1"/>
  <c r="T170" i="1" s="1"/>
  <c r="H165" i="1"/>
  <c r="F165" i="1"/>
  <c r="K165" i="1"/>
  <c r="I164" i="1"/>
  <c r="L170" i="1" s="1"/>
  <c r="O170" i="1" s="1"/>
  <c r="S170" i="1" s="1"/>
  <c r="R169" i="1"/>
  <c r="I165" i="1" l="1"/>
  <c r="L171" i="1" s="1"/>
  <c r="O171" i="1" s="1"/>
  <c r="S171" i="1" s="1"/>
  <c r="K166" i="1"/>
  <c r="F166" i="1"/>
  <c r="H166" i="1"/>
  <c r="R171" i="1" s="1"/>
  <c r="G165" i="1"/>
  <c r="J165" i="1" s="1"/>
  <c r="P171" i="1" s="1"/>
  <c r="T171" i="1" s="1"/>
  <c r="R170" i="1"/>
  <c r="G166" i="1" l="1"/>
  <c r="J166" i="1" s="1"/>
  <c r="P172" i="1" s="1"/>
  <c r="T172" i="1" s="1"/>
  <c r="H167" i="1"/>
  <c r="F167" i="1"/>
  <c r="K167" i="1"/>
  <c r="I166" i="1"/>
  <c r="L172" i="1" s="1"/>
  <c r="O172" i="1" s="1"/>
  <c r="S172" i="1" s="1"/>
  <c r="I167" i="1" l="1"/>
  <c r="L173" i="1" s="1"/>
  <c r="O173" i="1" s="1"/>
  <c r="S173" i="1" s="1"/>
  <c r="K168" i="1"/>
  <c r="F168" i="1"/>
  <c r="H168" i="1"/>
  <c r="R173" i="1" s="1"/>
  <c r="G167" i="1"/>
  <c r="J167" i="1" s="1"/>
  <c r="P173" i="1" s="1"/>
  <c r="T173" i="1" s="1"/>
  <c r="R172" i="1"/>
  <c r="G168" i="1" l="1"/>
  <c r="J168" i="1" s="1"/>
  <c r="P174" i="1" s="1"/>
  <c r="T174" i="1" s="1"/>
  <c r="H169" i="1"/>
  <c r="F169" i="1"/>
  <c r="K169" i="1"/>
  <c r="I168" i="1"/>
  <c r="L174" i="1" s="1"/>
  <c r="O174" i="1" s="1"/>
  <c r="S174" i="1" s="1"/>
  <c r="I169" i="1" l="1"/>
  <c r="L175" i="1" s="1"/>
  <c r="O175" i="1" s="1"/>
  <c r="S175" i="1" s="1"/>
  <c r="K170" i="1"/>
  <c r="F170" i="1"/>
  <c r="H170" i="1"/>
  <c r="R175" i="1" s="1"/>
  <c r="G169" i="1"/>
  <c r="J169" i="1" s="1"/>
  <c r="P175" i="1" s="1"/>
  <c r="T175" i="1" s="1"/>
  <c r="R174" i="1"/>
  <c r="G170" i="1" l="1"/>
  <c r="J170" i="1" s="1"/>
  <c r="P176" i="1" s="1"/>
  <c r="T176" i="1" s="1"/>
  <c r="H171" i="1"/>
  <c r="R176" i="1" s="1"/>
  <c r="F171" i="1"/>
  <c r="K171" i="1"/>
  <c r="I170" i="1"/>
  <c r="L176" i="1" s="1"/>
  <c r="O176" i="1" s="1"/>
  <c r="S176" i="1" s="1"/>
  <c r="I171" i="1" l="1"/>
  <c r="L177" i="1" s="1"/>
  <c r="O177" i="1" s="1"/>
  <c r="S177" i="1" s="1"/>
  <c r="K172" i="1"/>
  <c r="F172" i="1"/>
  <c r="H172" i="1"/>
  <c r="G171" i="1"/>
  <c r="J171" i="1" s="1"/>
  <c r="P177" i="1" s="1"/>
  <c r="T177" i="1" s="1"/>
  <c r="G172" i="1" l="1"/>
  <c r="J172" i="1" s="1"/>
  <c r="P178" i="1" s="1"/>
  <c r="T178" i="1" s="1"/>
  <c r="H173" i="1"/>
  <c r="F173" i="1"/>
  <c r="K173" i="1"/>
  <c r="I172" i="1"/>
  <c r="L178" i="1" s="1"/>
  <c r="O178" i="1" s="1"/>
  <c r="S178" i="1" s="1"/>
  <c r="R177" i="1"/>
  <c r="I173" i="1" l="1"/>
  <c r="L179" i="1" s="1"/>
  <c r="O179" i="1" s="1"/>
  <c r="S179" i="1" s="1"/>
  <c r="K174" i="1"/>
  <c r="F174" i="1"/>
  <c r="H174" i="1"/>
  <c r="R179" i="1" s="1"/>
  <c r="G173" i="1"/>
  <c r="J173" i="1" s="1"/>
  <c r="P179" i="1" s="1"/>
  <c r="T179" i="1" s="1"/>
  <c r="R178" i="1"/>
  <c r="G174" i="1" l="1"/>
  <c r="J174" i="1" s="1"/>
  <c r="P180" i="1" s="1"/>
  <c r="T180" i="1" s="1"/>
  <c r="H175" i="1"/>
  <c r="F175" i="1"/>
  <c r="K175" i="1"/>
  <c r="I174" i="1"/>
  <c r="L180" i="1" s="1"/>
  <c r="O180" i="1" s="1"/>
  <c r="S180" i="1" s="1"/>
  <c r="I175" i="1" l="1"/>
  <c r="L181" i="1" s="1"/>
  <c r="O181" i="1" s="1"/>
  <c r="S181" i="1" s="1"/>
  <c r="K176" i="1"/>
  <c r="F176" i="1"/>
  <c r="H176" i="1"/>
  <c r="R181" i="1" s="1"/>
  <c r="G175" i="1"/>
  <c r="J175" i="1" s="1"/>
  <c r="P181" i="1" s="1"/>
  <c r="T181" i="1" s="1"/>
  <c r="R180" i="1"/>
  <c r="G176" i="1" l="1"/>
  <c r="J176" i="1" s="1"/>
  <c r="P182" i="1" s="1"/>
  <c r="T182" i="1" s="1"/>
  <c r="H177" i="1"/>
  <c r="F177" i="1"/>
  <c r="K177" i="1"/>
  <c r="I176" i="1"/>
  <c r="L182" i="1" s="1"/>
  <c r="O182" i="1" s="1"/>
  <c r="S182" i="1" s="1"/>
  <c r="I177" i="1" l="1"/>
  <c r="L183" i="1" s="1"/>
  <c r="O183" i="1" s="1"/>
  <c r="S183" i="1" s="1"/>
  <c r="K178" i="1"/>
  <c r="F178" i="1"/>
  <c r="H178" i="1"/>
  <c r="R183" i="1" s="1"/>
  <c r="G177" i="1"/>
  <c r="J177" i="1" s="1"/>
  <c r="P183" i="1" s="1"/>
  <c r="T183" i="1" s="1"/>
  <c r="R182" i="1"/>
  <c r="G178" i="1" l="1"/>
  <c r="J178" i="1" s="1"/>
  <c r="P184" i="1" s="1"/>
  <c r="T184" i="1" s="1"/>
  <c r="H179" i="1"/>
  <c r="F179" i="1"/>
  <c r="K179" i="1"/>
  <c r="I178" i="1"/>
  <c r="L184" i="1" s="1"/>
  <c r="O184" i="1" s="1"/>
  <c r="S184" i="1" s="1"/>
  <c r="I179" i="1" l="1"/>
  <c r="L185" i="1" s="1"/>
  <c r="O185" i="1" s="1"/>
  <c r="S185" i="1" s="1"/>
  <c r="K180" i="1"/>
  <c r="F180" i="1"/>
  <c r="H180" i="1"/>
  <c r="G179" i="1"/>
  <c r="J179" i="1" s="1"/>
  <c r="P185" i="1" s="1"/>
  <c r="T185" i="1" s="1"/>
  <c r="R184" i="1"/>
  <c r="G180" i="1" l="1"/>
  <c r="J180" i="1" s="1"/>
  <c r="P186" i="1" s="1"/>
  <c r="T186" i="1" s="1"/>
  <c r="H181" i="1"/>
  <c r="F181" i="1"/>
  <c r="I180" i="1"/>
  <c r="L186" i="1" s="1"/>
  <c r="O186" i="1" s="1"/>
  <c r="S186" i="1" s="1"/>
  <c r="K181" i="1"/>
  <c r="R185" i="1"/>
  <c r="I181" i="1" l="1"/>
  <c r="L187" i="1" s="1"/>
  <c r="O187" i="1" s="1"/>
  <c r="S187" i="1" s="1"/>
  <c r="K182" i="1"/>
  <c r="F182" i="1"/>
  <c r="H182" i="1"/>
  <c r="G181" i="1"/>
  <c r="J181" i="1" s="1"/>
  <c r="P187" i="1" s="1"/>
  <c r="T187" i="1" s="1"/>
  <c r="R186" i="1"/>
  <c r="G182" i="1" l="1"/>
  <c r="J182" i="1" s="1"/>
  <c r="P188" i="1" s="1"/>
  <c r="T188" i="1" s="1"/>
  <c r="H183" i="1"/>
  <c r="F183" i="1"/>
  <c r="K183" i="1"/>
  <c r="I182" i="1"/>
  <c r="L188" i="1" s="1"/>
  <c r="O188" i="1" s="1"/>
  <c r="S188" i="1" s="1"/>
  <c r="R187" i="1"/>
  <c r="I183" i="1" l="1"/>
  <c r="K184" i="1"/>
  <c r="F184" i="1"/>
  <c r="I184" i="1" s="1"/>
  <c r="H184" i="1"/>
  <c r="R189" i="1" s="1"/>
  <c r="G183" i="1"/>
  <c r="J183" i="1" s="1"/>
  <c r="P189" i="1" s="1"/>
  <c r="T189" i="1" s="1"/>
  <c r="R188" i="1"/>
  <c r="L190" i="1" l="1"/>
  <c r="O190" i="1" s="1"/>
  <c r="S190" i="1" s="1"/>
  <c r="L189" i="1"/>
  <c r="O189" i="1" s="1"/>
  <c r="S189" i="1" s="1"/>
  <c r="S141" i="1"/>
  <c r="T141" i="1" s="1"/>
  <c r="R190" i="1"/>
  <c r="G184" i="1"/>
  <c r="J184" i="1" s="1"/>
  <c r="P190" i="1" s="1"/>
  <c r="T190" i="1" s="1"/>
</calcChain>
</file>

<file path=xl/sharedStrings.xml><?xml version="1.0" encoding="utf-8"?>
<sst xmlns="http://schemas.openxmlformats.org/spreadsheetml/2006/main" count="640" uniqueCount="520">
  <si>
    <t>CÓDIGO HU</t>
  </si>
  <si>
    <t>TÍTULO</t>
  </si>
  <si>
    <t>ÍNDICE PRIORIDAD (ESCALA PROPIA)</t>
  </si>
  <si>
    <t>DESCRIPCION</t>
  </si>
  <si>
    <t>CRITERIOS ACEPTACION</t>
  </si>
  <si>
    <t>(notas, opcional)</t>
  </si>
  <si>
    <t>ESTIMADO</t>
  </si>
  <si>
    <t>SPRINT</t>
  </si>
  <si>
    <t>ASIGNADO</t>
  </si>
  <si>
    <t>PROGRESO</t>
  </si>
  <si>
    <t>DIA</t>
  </si>
  <si>
    <t>Verde: hecha; Naranja: en curso; Roja: Sin acabar y desasignada</t>
  </si>
  <si>
    <t>HU_001</t>
  </si>
  <si>
    <t>Solicitar un email y contraseña para registrar usuario</t>
  </si>
  <si>
    <t>Índice prioridad 1</t>
  </si>
  <si>
    <t>Como usuario no identificado no registrado que quiere registrarse, querré ingresar un email junto con una contraseña para poder identificarme y así poder registrarme y hacer uso de la extensión, la contraseña será una medida de protección de mi cuenta.</t>
  </si>
  <si>
    <t>Dado un usuario no identificado no registrado, cuando acceda a la página de registro de la extensión entonces se le solicitará el ingreso obligatorio de un email para vincular la cuenta y una contraseña para mayor seguridad de los datos del usuario. Tras ello, el usuario podrá finalizar el registro y hacer uso de la extensión. El email debe estar en un formato correcto y la contraseña debe ser mayor a 8 caracteres.
-------------------------------------------------------
Dado un usuario no identificado no registrado, cuando en la página de registro de la extensión no introduzca un email para el registro entonces no se permitirá el inicio de sesión.
-------------------------------------------------------
Dado un usuario no identificado no registrado, cuando en la página de registro de la extensión no introduzca una contraseña para el registro entonces entonces no se permitirá el inicio de sesión.</t>
  </si>
  <si>
    <t>HU_002</t>
  </si>
  <si>
    <t>Permitir un único inicio de sesión simultáneo por usuario y navegador</t>
  </si>
  <si>
    <t>Como usuario no identificado registrado quiero poder iniciar sesión con un único usuario, de forma simultánea por navegador, para poder acceder a las opciones proporcionadas por la extensión.</t>
  </si>
  <si>
    <t>HU_003</t>
  </si>
  <si>
    <t>Mostrar mensaje de resultado de comprobación de credenciales</t>
  </si>
  <si>
    <t>Como usuario no identificado registrado quiero que se muestre el resultado de la comprobación de credenciales, en caso de ser erróneo, para saber que ocurre.</t>
  </si>
  <si>
    <t>Dado un usuario no identificado registrado, cuando haya introducido el usuario y la contraseña de forma incorrecta, entonces se mostrará un mensaje indicando el error. Tras ello, el usuario podrá volver a tratar de iniciar sesión.</t>
  </si>
  <si>
    <t>HU_004</t>
  </si>
  <si>
    <t xml:space="preserve">Cerrar la sesión de forma manual
</t>
  </si>
  <si>
    <t>Como usuario identificado quiero poder cerrar mi sesión de forma manual para poder acceder con otra cuenta o simplemente asegurarme de que únicamente sea yo quien use dicho usuario.</t>
  </si>
  <si>
    <t>HU_005</t>
  </si>
  <si>
    <t>Cerrar la sesión, si hay alguna abierta, cuando se abra el navegador</t>
  </si>
  <si>
    <t>Como usuario identificado quiero que se cierre la sesión automáticamente al abrir el navegador para evitar, que si por descuido se ha dejado la sesión iniciada, otro usuario pueda hacer uso de mis datos.</t>
  </si>
  <si>
    <t>Dado un usuario identificado, cuando abre el navegador, entonces se cierra la sesión de forma automática. Tras ello, no habrá ninguna sesión iniciada y se podrá comenzar una nueva.</t>
  </si>
  <si>
    <t>HU_006</t>
  </si>
  <si>
    <t>Mostrar todos los datos del usuario</t>
  </si>
  <si>
    <t>Como usuario identificado quiero poder ver los datos de mi usuario para comprobar que estén actualizados.</t>
  </si>
  <si>
    <t>HU_007</t>
  </si>
  <si>
    <t>Añadir marcadores de forma manual</t>
  </si>
  <si>
    <t>Como usuario identificado quiero poder añadir marcadores de forma manual para poder hacer uso de ellos.</t>
  </si>
  <si>
    <t>HU_008</t>
  </si>
  <si>
    <t>Añadir marcadores creados a través del navegador</t>
  </si>
  <si>
    <t>Como usuario identificado quiero poder añadir marcadores creados a través del navegador para ahorrarme tener que hacerlo de forma manual.</t>
  </si>
  <si>
    <t>HU_009</t>
  </si>
  <si>
    <t>Mostar marcadores, en vista de marcadores, ordenados por la URL</t>
  </si>
  <si>
    <t>Como usuario identificado quiero que se muestren mis marcadores ordenados alfabéticamente, de forma ascendente, por su url de manera que sea más fácil visualizarlos.</t>
  </si>
  <si>
    <t>HU_010</t>
  </si>
  <si>
    <t>Eliminar marcadores de forma manual e individual</t>
  </si>
  <si>
    <t xml:space="preserve">Como usuario identificado quiero poder eliminar marcadores de forma manual e individual para así quitar los marcadores que ya no me interesen. </t>
  </si>
  <si>
    <t>HU_011</t>
  </si>
  <si>
    <t>Editar marcadores de forma manual e individual</t>
  </si>
  <si>
    <t>Como usuario identificado quiero poder editar marcadores de forma manual e individual para poder cambiar el nombre asociado y modificar la url.</t>
  </si>
  <si>
    <t>HU_012</t>
  </si>
  <si>
    <t>Añadir una web al historial al detectar navegación</t>
  </si>
  <si>
    <t>Como usuario identificado quiero poder detectar cuando el usuario ha entrado en una web para poder guardarla en el historial junto con la fecha en la que visitó dicha página.</t>
  </si>
  <si>
    <t>HU_013</t>
  </si>
  <si>
    <t>Ver historial ordenado por la fecha de más reciente a menos</t>
  </si>
  <si>
    <t>Como usuario identificado quiero poder ver el historial ordenado por la fecha de más reciente a menos para agilizar la búsqueda del dato que quiero.</t>
  </si>
  <si>
    <t>HU_014</t>
  </si>
  <si>
    <t>Borrar todo el historial de forma manual</t>
  </si>
  <si>
    <t>Como usuario identificado quiero borrar todo el historial de forma manual para así  dejar vacío el listado.</t>
  </si>
  <si>
    <t>HU_015</t>
  </si>
  <si>
    <t>Borrar historial de forma manual e individual</t>
  </si>
  <si>
    <t>Como usuario identificado quiero borrar el historial de forma manual e individual para poder borrar entradas del historial una a una de forma selectiva.</t>
  </si>
  <si>
    <t>HU_016</t>
  </si>
  <si>
    <t>Permitir ordenación en vista de marcadores por nombre o URL</t>
  </si>
  <si>
    <t>Índice prioridad 2</t>
  </si>
  <si>
    <t>Como usuario identificado quiero que se muestren mis marcadores pudiendo ordenarlos por nombre o url tanto de forma ascendente como descendente de manera que sea más fácil visualizarlos.</t>
  </si>
  <si>
    <t>HU_017</t>
  </si>
  <si>
    <t>Eliminar marcadores eliminados en el navegador</t>
  </si>
  <si>
    <t>Como usuario identificado quiero eliminar marcadores eliminados en el navegador para poder así actualizarlo directamente en la extensión.</t>
  </si>
  <si>
    <t>HU_018</t>
  </si>
  <si>
    <t>Editar marcadores de forma manual y múltiple</t>
  </si>
  <si>
    <t>Como usuario identificado quiero poder editar varios marcadores a la vez de forma manual para poder ahorrar tiempo cuando tenga que modificar varios.</t>
  </si>
  <si>
    <t>HU_019</t>
  </si>
  <si>
    <t>Permitir búsqueda por URL en la vista del historial</t>
  </si>
  <si>
    <t>Como usuario identificado quiero poder permitir la búsqueda dentro del historial, donde se muestra el listado, por url para ayudarme a encontrar el dato deseado.</t>
  </si>
  <si>
    <t>HU_020</t>
  </si>
  <si>
    <t>Borrar historial de forma manual y múltiple</t>
  </si>
  <si>
    <t>Como usuario identificado quiero poder borrar el historial de forma manual y múltiple para poder eliminar entradas del historial de forma más ágil.</t>
  </si>
  <si>
    <t>HU_021</t>
  </si>
  <si>
    <t>Sugerir el registro de usuario cuando un usuario no está registrado</t>
  </si>
  <si>
    <t>Como usuario no identificado no registrado quiero que se pueda detectar cuando un usuario no está registrado y sugerirle al tratar de iniciar sesión que se registre para facilitar el proceso de registro.</t>
  </si>
  <si>
    <t>Dado un usuario no identificado, cuando haya comprobado que un usuario no está registrado aparecerá la opción de registrar usuario. Entonces, podra registrarse e iniciar sesión sin tener que volver a introducir el email y la contraseña. El email debe tener un formato correcto y la contraseña debe ser mayor a 8 caracteres.
-------------------------------------------------------
Dado un usuario no identificado, cuando en la página de registro de la extensión no introduzca un email para el registro entonces no se permitirá el inicio de sesión.
-------------------------------------------------------
Dado un usuario no identificado, cuando en la página de registro de la extensión no introduzca una contraseña para el registro mayor a 8 caracteres, entonces entonces no se permitirá el inicio de sesión.</t>
  </si>
  <si>
    <t>HU_022</t>
  </si>
  <si>
    <t>Cerrar la sesión tras 120 minutos de haber iniciado sesión</t>
  </si>
  <si>
    <t>Como usuario identificado quiero que se cierre la sesión después de 120 minutos para la protección de mi cuenta de usuario.</t>
  </si>
  <si>
    <t>Dado un usuario identificado, cuando haya iniciado sesión entonces podrá usar su cuenta de usuario durante 120 minutos. Tras ello tendrá que volver a introducir usuario y contraseña para un nuevo inicio de sesión.</t>
  </si>
  <si>
    <t>HU_023</t>
  </si>
  <si>
    <t>Permitir borrar al usuario solicitando la contraseña</t>
  </si>
  <si>
    <t>Como usuario identificado quiero que se pueda borrar el usuario solicitando la contraseña para permitir dar de baja la cuenta con un cierto grado de seguridad.</t>
  </si>
  <si>
    <t>HU_024</t>
  </si>
  <si>
    <t>Detectar pestañas abiertas y almacenarlas</t>
  </si>
  <si>
    <t>Como usuario identificado quiero que se vayan detectando las pestañas que se van abriendo en el navegador y se almacenen para mantener un registro de las mismas.</t>
  </si>
  <si>
    <t>HU_025</t>
  </si>
  <si>
    <t>Permitir ver listado de pestañas almacenadas</t>
  </si>
  <si>
    <t>Como usuario identificado quiero poder ver el listado de pestañas abiertas almacenadas para conocer las que hay.</t>
  </si>
  <si>
    <t>HU_026</t>
  </si>
  <si>
    <t>Detectar ventanas abiertas y almacenarlas</t>
  </si>
  <si>
    <t>Como usuario identificado quiero poder detectar las ventanas abiertas para poder almacenarlas para una posible consulta futura.</t>
  </si>
  <si>
    <t>HU_027</t>
  </si>
  <si>
    <t>Permitir ver listado de ventanas almacenadas</t>
  </si>
  <si>
    <t>Como usuario identificado quiero poder ver el listado de ventanas almacenadas para conocer a las que he accedido.</t>
  </si>
  <si>
    <t>HU_028</t>
  </si>
  <si>
    <t>Permitir ver el listado de extensiones instaladas</t>
  </si>
  <si>
    <t>Como usuario identificado quiero poder permitir visualizar el listado de las extensiones instaladas para saber cuales están instaladas o no.</t>
  </si>
  <si>
    <t>HU_029</t>
  </si>
  <si>
    <t>Almacenar un historial con las descargas realizadas</t>
  </si>
  <si>
    <t>Como usuario identificado quiero poder almacenar un historial con todas las descargas realizadas para mayor control de mis descargas.</t>
  </si>
  <si>
    <t>HU_030</t>
  </si>
  <si>
    <t>Permitir búsqueda por URL o nombre en vista de marcadores</t>
  </si>
  <si>
    <t>Índice prioridad 3</t>
  </si>
  <si>
    <t>Como usuario identificado quiero poder buscar mis marcadores por nombre o url de manera que sea más fácil visualizarlos.</t>
  </si>
  <si>
    <t>HU_031</t>
  </si>
  <si>
    <t>Permitir paginación en vista de marcadores</t>
  </si>
  <si>
    <t>Como usuario identificado quiero poder paginar los resultados de marcadores para tener la visualización más organizada.</t>
  </si>
  <si>
    <t>HU_032</t>
  </si>
  <si>
    <t>Permitir agregados de marcadores mediante carpetas de forma manual</t>
  </si>
  <si>
    <t>Como usuario identificado quiero poder permitir agregados de marcadores mediante carpetas de forma manual para facilitar la organización de dichos marcadores.</t>
  </si>
  <si>
    <t>HU_033</t>
  </si>
  <si>
    <t>Eliminar varios marcadores a la vez de forma manual</t>
  </si>
  <si>
    <t>Como usuario identificado quiero eliminar varios marcadores a la vez de forma manual para asi tener un manejo más rápido del borrado de ciertos marcadores seleccionados.</t>
  </si>
  <si>
    <t>HU_034</t>
  </si>
  <si>
    <t>Detectar edición de marcadores en el navegador y actualizarlo en la extensión</t>
  </si>
  <si>
    <t>Como usuario identificado quiero poder detectar edición de marcadores en el navegador para tenerlo actualizado en la extensión.</t>
  </si>
  <si>
    <t>HU_035</t>
  </si>
  <si>
    <t>Permitir ordenar por fecha y URL la vista del historial</t>
  </si>
  <si>
    <t>Como usuario identificado quiero poder permitir ordenar el listado del historial, en la opción de mostrado, por fecha y URL para agilizar la búsqueda del dato que quiero.</t>
  </si>
  <si>
    <t>HU_036</t>
  </si>
  <si>
    <t>Admitir paginación en la vista del historial</t>
  </si>
  <si>
    <t>Como usuario identificado quiero poder permitir paginación en la página de muestra del listado del historial para que se muestre de forma más limpia y se entienda mejor lo mostrado.</t>
  </si>
  <si>
    <t>HU_037</t>
  </si>
  <si>
    <t>Borrar historial en función de que se borre en el navegador o no</t>
  </si>
  <si>
    <t>Como usuario identificado quiero borrar historial en función de que se borre en el navegador o no para así actualizar la extensión en función de lo que se borre.</t>
  </si>
  <si>
    <t>HU_038</t>
  </si>
  <si>
    <t>Permitir recordar la contraseña al iniciar sesión</t>
  </si>
  <si>
    <t>Como usuario no identificado registrado quiero poder recordar la contraseña para así facilitar los siguientes inicios de sesión.</t>
  </si>
  <si>
    <t>Dado un usuario no identificado registrado, cuando haya introducido los datos de inicio de sesión, entonces podrá seleccionar una opción que permita recordar las credenciales para futuros inicios de sesión.</t>
  </si>
  <si>
    <t>HU_039</t>
  </si>
  <si>
    <t xml:space="preserve">Registrar cada uno de los cierres de sesión del usuario
</t>
  </si>
  <si>
    <t>Como usuario identificado quiero que se registren cada uno de los cierres de sesión para asi tener un control de estos.</t>
  </si>
  <si>
    <t>Dado un usuario identificado, cuando haya cerrado sesión, entonces se debe registrar la fecha y la IP donde se produce. La fecha debe almacenarse en milisegundos EPOCH.</t>
  </si>
  <si>
    <t>HU_040</t>
  </si>
  <si>
    <t>Dar opción a introducir dirección, nombre, apellidos y fecha de nacimiento en el registro</t>
  </si>
  <si>
    <t>Como usuario no identificado no registrado quiero que en el proceso de registro se solicite de forma opcional la dirección, nombre, apellidos y fecha de nacimiento para que la cuenta esté mejor identificada.</t>
  </si>
  <si>
    <t>Dado un usuario no identificado no registrado, cuando acceda a la página de registro de la extensión, entonces se le dará al usuario la opción de ingresar datos adicionales (nombre, apellidos, dirección y fecha de nacimiento). Tras ello el usuario quedará correctamente identificado y podrá navegar. La fecha de nacimiento debe estar en el formato dd-mm-yyyy y el resto de campos de querer usarlos no deben estar vacíos.
-------------------------------------------------------
Dado un usuario no identificado no registrado, cuando en la página de registro de la extensión ponga una fecha de nacimiento en formato incorrecto, entonces se mostrará un mensaje que indique que el campo fecha de nacimiento no presenta el formato idóneo.
-------------------------------------------------------
Dado un usuario no identificado no registrado, cuando en la página de registro de la extensión deje los campos vacíos, entonces se mostrará un mensaje que indique que los campos son obligatorios.</t>
  </si>
  <si>
    <t>HU_041</t>
  </si>
  <si>
    <t>Mostrar datos del usuario por secciones (identificación, cuenta, direcciones...)</t>
  </si>
  <si>
    <t>Como usuario identificado quiero poder ver los datos de mi usuario por secciones para identificarlos mejor.</t>
  </si>
  <si>
    <t>Dado un usuario identificado, cuando haya iniciado sesión podrá acceder a los datos del perfil de usuario y entonces, poder ver la lista de todos ellos clasificados por secciones. Las secciones serán "Cuenta" y "Datos personales". Donde en cuenta estarán el email y la contraseña y en datos personales el resto de datos opcionales (dirección, nombre, apellidos y fecha de nacimiento) en caso de haberlos y sino en blanco.</t>
  </si>
  <si>
    <t>HU_042</t>
  </si>
  <si>
    <t>Permitir cambiar la contraseña</t>
  </si>
  <si>
    <t>Como usuario identificado quiero poder cambiar la contraseña por si se me olvida o quiero cambiarla regularmente para evitar el robo de la cuenta.</t>
  </si>
  <si>
    <t>Dado un usuario identificado, cuando haya iniciado sesión podrá ir a la sección de cambiar contraseña. Entonces el sistema pedirá la antigua contraseña por seguridad y tras ello pedirá introducir la nueva contraseña dos veces para evitar errores. Tras ello se mostrará un mensaje indicando si la operación se ha llevado a cabo de forma correcta o no. La nueva contraseña debe tener más de 8 caracteres.
-------------------------------------------------------
Dado un usuario identificado, cuando en la página de cambio de contraseña ponga una contraseña de menos de 8 caracteres, entonces se mostrará un mensaje que indique que el campo contraseña no presenta el formato adecuado.</t>
  </si>
  <si>
    <t>HU_043</t>
  </si>
  <si>
    <t>Permitir cambiar el usuario</t>
  </si>
  <si>
    <t>Como usuario identificado quiero poder cambiar el email utilizado en el usuario por si me cambio a otro no perder la cuenta.</t>
  </si>
  <si>
    <t>Dado un usuario identificado, cuando haya iniciado sesión, podrá ir a la sección de cambiar el usuario. Entonces el sistema pedirá la contraseña por seguridad y tras ello pedirá que se indique el nuevo usuario/email dos veces para evitar errores. Tras ello se mostrará un mensaje indicando si la operación se ha llevado a cabo de forma correcta o no. El nuevo email debe tener un formato correcto para un email.</t>
  </si>
  <si>
    <t>HU_044</t>
  </si>
  <si>
    <t>Detectar pestaña cerrada y quitarla de las almacenadas</t>
  </si>
  <si>
    <t>Como usuario identificado quiero que se detecten las pestañas cerradas en el navegador para quitarlas de las almacenadas y así no tener en el listado pestañas que ya no están.</t>
  </si>
  <si>
    <t>Dado un usuario identificado, cuando haya iniciado sesión, tenga pestañas abiertas y estén almacenadas en la extensión, entonces al cerrar alguna pestaña del navegador, se eliminará automáticamente del listado de pestañas almacenadas. Tras ello, en el listado de pestañas ya no aparecerá.</t>
  </si>
  <si>
    <t>HU_045</t>
  </si>
  <si>
    <t>Detectar ventana cerrada y quitarla de almacenadas</t>
  </si>
  <si>
    <t>Como usuario identificado quiero poder detectar el cierre de una ventana para quitarla del listado de ventanas almacenadas y así no tener en el listado de ventanas algunas que ya no están.</t>
  </si>
  <si>
    <t>Dado Tras haber iniciado sesión, teniendo ventanas abiertas y estando almacenadas en la extensión, se cerrará alguna ventana del navegador y se eliminará automáticamente del listado de ventanas almacenadas. Tras ello, en el listado de ventanas ya no aparecerá.</t>
  </si>
  <si>
    <t>HU_046</t>
  </si>
  <si>
    <t>Permitir ver el listado de extensiones instaladas junto a su estado (habilitadas o deshabilitadas)</t>
  </si>
  <si>
    <t>Como usuario identificado quiero poder permitir visualizar el listado de las extensiones instaladas y a la vez su estado  para poder saber cuales son las extensiones habilitadas o deshabilitadas.</t>
  </si>
  <si>
    <t>Dado un usuario identificado, cuando haya iniciado sesión, podrá ir a la opción Configuración &gt; Extensiones  y entonces poder ver la lista de extensiones instaladas junto con su estado: habilitadas o deshabilitadas.</t>
  </si>
  <si>
    <t>HU_047</t>
  </si>
  <si>
    <t>Abrir marcador en una ventana nueva en la vista de marcadores</t>
  </si>
  <si>
    <t>Índice prioridad 4</t>
  </si>
  <si>
    <t>Como usuario identificado quiero poder abrir un marcador en una ventana nueva desde el listado en el que se muestran para facilitarme la tarea de volver a abrir la página y tenerlo en otra ventana separada del resto de la navegación.</t>
  </si>
  <si>
    <t>Dado un usuario identificado, cuando haya iniciado sesión podrá acceder a la sección de Gestión de Marcadores &gt; Ver Marcadores. Entonces, podrá clicar sobre el botón "Abrir en ventana" junto al marcador que deseemos y ver como se abre en una nueva ventana.</t>
  </si>
  <si>
    <t>HU_048</t>
  </si>
  <si>
    <t>Abrir marcador en una pestaña nueva en la vista de marcadores</t>
  </si>
  <si>
    <t>Como usuario identificado quiero poder abrir un marcador en una pestaña nueva desde el listado en el que se muestran para facilitarme la tarea de volver a abrir la página y tenerlo en otra pestaña dentro del resto de la navegación.</t>
  </si>
  <si>
    <t>Dado un usuario identificado, cuando haya iniciado sesión, podrá acceder a la sección de Gestión de Marcadores &gt; Ver Marcadores.  Entonces, podrá clicar sobre el botón "Abrir en pestaña" junto al marcador que deseemos y ver como se abre en una nueva pestaña.</t>
  </si>
  <si>
    <t>HU_049</t>
  </si>
  <si>
    <t>Eliminar carpeta de marcadores de forma manual e individual</t>
  </si>
  <si>
    <t>Como usuario identificado quiero poder eliminar carpetas de marcadores manualmente y de forma individual por si no necesito más dichas carpetas y marcadores.</t>
  </si>
  <si>
    <t>Dado un usuario identificado, cuando haya iniciado sesión accederá a la opción de gestión de marcadores &gt; eliminar marcadores y entonces podrá eliminar las carpetas de forma manual e individual. En el proceso se eliminarán los marcadores que contengan. Tras ello ya no estarán las carpetas ni los marcadores que contenían.</t>
  </si>
  <si>
    <t>HU_050</t>
  </si>
  <si>
    <t>Realizar conteo de número de veces que se ha visitado una URL en el historial</t>
  </si>
  <si>
    <t>Como usuario identificado quiero poder realizar conteo del número de veces que se ha visitado una URL para asi poder saber cuantas veces se ha visitado una URL dentro del historial.</t>
  </si>
  <si>
    <t>Dado un usuario identificado, cuando haya iniciado sesión y acceda varias veces a una URL, entonces se almacenará la cantidad de veces que he accedido. La cantidad se mostrará en la opción de ver el historial, dentro de la extensión, junto al listado que ya se mostraba.</t>
  </si>
  <si>
    <t>HU_051</t>
  </si>
  <si>
    <t>Permitir ordenación por conteo en la vista del historial</t>
  </si>
  <si>
    <t>Como usuario identificado quiero poder permitir ordenación por conteo, dentro de la opción de ver el historial de la extensión, para agilizar la búsqueda del dato que quiero.</t>
  </si>
  <si>
    <t>Dado un usuario identificado, cuando haya iniciado sesión, accederá a la opción de ver el historial dentro de la extensión y entonces podrá ordenar por la columna que lleva el conteo. La ordenación podrá ser ascendente y descendente. Tras ello, se mostrará el listado ordenado según el nuevo criterio.</t>
  </si>
  <si>
    <t>HU_052</t>
  </si>
  <si>
    <t>Borrar todas las web visitadas a partir de una fecha en el historial</t>
  </si>
  <si>
    <t>Como usuario identificado quiero poder eliminar todas las entradas del historial a partir de una fecha dada para facilitarme la tarea de borrado.</t>
  </si>
  <si>
    <t>Dado un usuario identificado, cuando haya iniciado sesión y tenga historial almacenado, yendo a la opción de borrar el historial dentro de la extensión entonces podrá escoger la opción de eliminar todo el historial a partir de una fecha dada. Tras ello, no se mostrará ninguna entrada que cumpla el criterio.</t>
  </si>
  <si>
    <t>HU_053</t>
  </si>
  <si>
    <t>Borrar todas las webs visitadas antes de una fecha en el historial</t>
  </si>
  <si>
    <t>Como usuario identificado quiero poder eliminar todas las entradas del historial antes de una fecha dada para facilitarme la tarea de borrado.</t>
  </si>
  <si>
    <t>Dado un usuario identificado, cuando haya iniciado sesión y tenga historial almacenado, yendo a la opción de borrar el historial dentro de la extensión entonces podrá escoger la opción de eliminar todo el historial antes de una fecha dada. Tras ello, no se mostrará ninguna entrada que cumpla el criterio.</t>
  </si>
  <si>
    <t>HU_054</t>
  </si>
  <si>
    <t>Borrar las webs visitadas dentro de un intervalo de fechas en el historial</t>
  </si>
  <si>
    <t>Como usuario identificado quiero poder eliminar todas las entradas del historial dentro de un intervalo de fechas dadas para facilitarme la tarea de borrado.</t>
  </si>
  <si>
    <t>Dado un usuario identificado, cuando haya iniciado sesión y tenga historial almacenado, yendo a la opción de borrar el historial dentro de la extensión, entonces podrá escoger la opción de eliminar todo el historial dentro de un intervalo de fechas dadas. Tras ello, no se mostrará ninguna entrada que cumpla el criterio.</t>
  </si>
  <si>
    <t>HU_055</t>
  </si>
  <si>
    <t>Resetear contador de accesos a una URL en el historial</t>
  </si>
  <si>
    <t>Como usuario identificado quiero poder resetear el contador de accesos a una URL concreta para poder controlar mejor los accesos a futuro.</t>
  </si>
  <si>
    <t>Dado un usuario identificado, cuando haya iniciado sesión y tenga historial almacenado, yendo a la opción de edición del historial dentro de la extensión, entonces podrá resetear el contador para una entrada concreta del historial de forma individual. Tras ello, en la opción de ver el historial se mostrará a 0 la entrada con el contador reseteado.</t>
  </si>
  <si>
    <t>HU_056</t>
  </si>
  <si>
    <t>Recuperar contraseña mediante correo electrónico</t>
  </si>
  <si>
    <t>Como usuario no identificado registrado quiero poder recuperar la contraseña mediante correo electrónico para asi facilitar el inicio de sesión en caso de haberla olvidado.</t>
  </si>
  <si>
    <t>HU_057</t>
  </si>
  <si>
    <t>Confirmar registro mediante email</t>
  </si>
  <si>
    <t xml:space="preserve">Como usuario no identificado no registrado voy a querer confirmar el registro en el servicio validando el email que voy a usar para que nadie pueda registrarme con mi email sin permiso. </t>
  </si>
  <si>
    <t>HU_058</t>
  </si>
  <si>
    <t>Solicitar código por email para borrar al usuario</t>
  </si>
  <si>
    <t>Como usuario identificado quiero que se solicite un código por email para borrar la cuenta y así proporcionar mayor nivel de seguridad en caso de acceso indebido a la misma.</t>
  </si>
  <si>
    <t>HU_059</t>
  </si>
  <si>
    <t>Permitir cambiar dirección, fecha de nacimiento, nombre y apellidos</t>
  </si>
  <si>
    <t>Como usuario identificado quiero poder cambiar la dirección, fecha de nacimiento, nombre y apellidos para corregir posibles cambios o errores en ellos.</t>
  </si>
  <si>
    <t>HU_060</t>
  </si>
  <si>
    <t>Permitir activar extensiones desde el listado</t>
  </si>
  <si>
    <t>Como usuario identificado quiero poder activar extensiones desde el listado donde se muestran para poder tener una manera mas accesible a la gestión de las extensiones y asi activarlas cuando lo deseamos.</t>
  </si>
  <si>
    <t>HU_061</t>
  </si>
  <si>
    <t>Permitir desactivar extensiones desde el listado</t>
  </si>
  <si>
    <t>Como usuario identificado quiero poder desactivar extensiones desde el listado donde se muestran para poder tener una manera mas accesible a la gestión de las extensiones y asi desactivarlas cuando lo deseamos.</t>
  </si>
  <si>
    <t>HU_062</t>
  </si>
  <si>
    <t>Borrar todas las entradas pertenecientes a un dominio en el historial</t>
  </si>
  <si>
    <t>Índice prioridad 5</t>
  </si>
  <si>
    <t>Como usuario identificado quiero borrar todas las entradas del historial pertenecientes a un cierto dominio para así poder eliminar de forma más eficaz.</t>
  </si>
  <si>
    <t>HU_063</t>
  </si>
  <si>
    <t>Abrir pestañas anteriormente abiertas tras iniciar sesión</t>
  </si>
  <si>
    <t>Como usuario identificado quiero poder abrir las pestañas anteriormente abiertas, tras iniciar sesión, para así recuperar las actividades que estaba realizando en el último inicio de sesión.</t>
  </si>
  <si>
    <t>HU_064</t>
  </si>
  <si>
    <t>Registrar cada uno de los inicios de sesión del usuario</t>
  </si>
  <si>
    <t>Como usuario identificado quiero poder registrar cada uno de los inicios de sesión para asi tener un control de estos y saber que mi cuenta no ha sido comprometida.</t>
  </si>
  <si>
    <t>HU_065</t>
  </si>
  <si>
    <t>Solicitar email secundario para recuperación de cuenta</t>
  </si>
  <si>
    <t>Como usuario no registrado no identificado voy a querer ingresar un email adicional de recuperación para poder recuperar mi cuenta en caso de olvido de la contraseña y/o pérdida de acceso al email principal.</t>
  </si>
  <si>
    <t>HU_066</t>
  </si>
  <si>
    <t>Permitir recuperar los datos de usuario durante 30 días tras el borrado</t>
  </si>
  <si>
    <t>Como usuario identificado quiero poder recuperar los datos de la cuenta, en caso de proceder a su borrado, durante los próximos 30 días por si quiero reactivar mi cuenta.</t>
  </si>
  <si>
    <t>HU_067</t>
  </si>
  <si>
    <t>Permitir cambiar el email solicitando código de comprobación al viejo y al nuevo</t>
  </si>
  <si>
    <t>Como usuario identificado quiero poder cambiar la dirección de e-mail debiendo utilizar un código de verificación recibido en el e-mail antiguo para evitar un robo de la cuenta.</t>
  </si>
  <si>
    <t>HU_068</t>
  </si>
  <si>
    <t>Permitir cambiar varios campos de forma múltiple en la edición de usuario</t>
  </si>
  <si>
    <t>Como usuario identificado quiero poder cambiar varios campos de datos personales de usuario, de forma múltiple, para poder hacer cambios en mi información de perfil de forma más rápida.</t>
  </si>
  <si>
    <t>HU_069</t>
  </si>
  <si>
    <t>Añadir la url de forma manual para usar de página home</t>
  </si>
  <si>
    <t>Como usuario identificado quiero poder añadir una url de forma manual como página home.</t>
  </si>
  <si>
    <t>HU_070</t>
  </si>
  <si>
    <t>En el listado de pestañas almacenadas permitir asignar un identificador</t>
  </si>
  <si>
    <t>Como usuario identificado quiero poder asignar un identificador a las pestañas activas almacenadas de forma que pueda identificarlas mejor.</t>
  </si>
  <si>
    <t>HU_071</t>
  </si>
  <si>
    <t>Permitir abrir todas las pestañas almacenadas desde el listado de pestañas</t>
  </si>
  <si>
    <t>Como usuario identificado quiero poder abrir todas las pestañas que están almacenadas de forma que me permita continuar el trabajo donde lo dejé.</t>
  </si>
  <si>
    <t>HU_072</t>
  </si>
  <si>
    <t>En el listado de ventanas almacenadas permitir asignar un identificador</t>
  </si>
  <si>
    <t>Como usuario identificado quiero poder asignar un identificador a las ventanas activas almacenadas de forma que pueda identificarlas mejor.</t>
  </si>
  <si>
    <t>HU_073</t>
  </si>
  <si>
    <t>Permitir abrir todas las ventanas almacenadas desde el listado de ventanas</t>
  </si>
  <si>
    <t>Como usuario identificado quiero poder abrir todas las ventanas que están almacenadas de forma que me permita continuar el trabajo donde lo dejé.</t>
  </si>
  <si>
    <t>HU_074</t>
  </si>
  <si>
    <t>Permitir desinstalar extensiones desde el listado</t>
  </si>
  <si>
    <t>Como usuario identificado quiero poder desinstalar extensiones desde el listado mostrado en la extensión para poder deshacernos de las que no deseamos.</t>
  </si>
  <si>
    <t>HU_075</t>
  </si>
  <si>
    <t>Permitir añadir dominios para restringir la navegación</t>
  </si>
  <si>
    <t>Como usuario identificado quiero poder añadir dominios para aplicar restricciones a futuro.</t>
  </si>
  <si>
    <t>HU_076</t>
  </si>
  <si>
    <t>Permitir ver lista de dominios añadidos para restringir la navegación</t>
  </si>
  <si>
    <t>Como usuario identificado quiero poder ver el listado de dominios añadidos en el apartado de restricciones para llevar un control de cuales están añadidos.</t>
  </si>
  <si>
    <t>HU_077</t>
  </si>
  <si>
    <t>Mostra el historial de descargas</t>
  </si>
  <si>
    <t>Como usuario identificado quiero poder mostrar el historial con las descargas realizadas para poder llevar un control.</t>
  </si>
  <si>
    <t>HU_078</t>
  </si>
  <si>
    <t>Acceso directo para añadir a marcadores en la vista del historial</t>
  </si>
  <si>
    <t>Índice prioridad 6</t>
  </si>
  <si>
    <t>Como usuario identificado quiero poder añadir a marcadores entradas del historial para ayudarme en la creación de marcadores.</t>
  </si>
  <si>
    <t>HU_079</t>
  </si>
  <si>
    <t>Cargar la url configurada en el navegador como página home</t>
  </si>
  <si>
    <t>Como usuario identificado quiero que la extensión detecte cambios en la URL utilizada como home en el navegador y la cargue en la extensión para tener los datos iguales.</t>
  </si>
  <si>
    <t>HU_080</t>
  </si>
  <si>
    <t>Modificar la url actual de la página home de forma manual</t>
  </si>
  <si>
    <t>Como usuario identificado quiero poder modificar la url actual de página home indicada en la extensión de forma manual para permitirme realizar cambios.</t>
  </si>
  <si>
    <t>HU_081</t>
  </si>
  <si>
    <t>Permitir eliminar pestañas almacenadas de forma individual</t>
  </si>
  <si>
    <t>Como usuario identificado quiero poder eliminar las pestañas almacenadas en la extensión de forma individual para quitar las que ya no necesite.</t>
  </si>
  <si>
    <t>HU_082</t>
  </si>
  <si>
    <t>Permitir eliminar pestañas almacenadas de forma múltiple</t>
  </si>
  <si>
    <t>Como usuario identificado quiero poder eliminar las pestañas almacenadas en la extensión de forma múltiple de forma que me permita agilizar el proceso de eliminar varias.</t>
  </si>
  <si>
    <t>HU_083</t>
  </si>
  <si>
    <t>Permitir eliminar ventanas almacenadas de forma individual</t>
  </si>
  <si>
    <t>Como usuario identificado quiero poder eliminar las ventanas almacenadas en la extensión de forma individual para quitar las que ya no necesite.</t>
  </si>
  <si>
    <t>HU_084</t>
  </si>
  <si>
    <t>Permitir eliminar ventanas almacenadas de forma múltiple</t>
  </si>
  <si>
    <t>Como usuario identificado quiero poder eliminar las ventanas almacenadas en la extensión de forma múltiple de forma que me permita agilizar el proceso de eliminar varias.</t>
  </si>
  <si>
    <t>HU_085</t>
  </si>
  <si>
    <t>Almacenar el listado de extensiones instaladas</t>
  </si>
  <si>
    <t>Como usuario identificado quiero poder almacenar el listado de extensiones del navegador para poder ver las que tengo desde otro navegador.</t>
  </si>
  <si>
    <t>HU_086</t>
  </si>
  <si>
    <t>Detectar la instalación de extensiones y almacenarlas</t>
  </si>
  <si>
    <t>Como usuario identificado quiero poder detectar la instalación de extensiones en el navegador para que se almacenen en la extensión y llevar un registro de las mismas, así como poder ver las que tengo desde otro navegador.</t>
  </si>
  <si>
    <t>HU_087</t>
  </si>
  <si>
    <t>Detectar la desintalación de extensiones y quitarlas del almacenamiento</t>
  </si>
  <si>
    <t>Como usuario identificado quiero poder detectar la desinstalación de extensiones en el navegador para que se quiten del almacenamiento de la extensión y tratar de tener las mismas que las habidas en el navegador.</t>
  </si>
  <si>
    <t>HU_088</t>
  </si>
  <si>
    <t>Detectar la deshabilitación de extensiones y modificar su estado en el almacenamiento</t>
  </si>
  <si>
    <t>Como usuario identificado quiero poder detectar la deshabilitación de extensiones en el navegador para que se cambie su estado en el almacenamiento de la extensión y tratar de tener los datos actualizados.</t>
  </si>
  <si>
    <t>HU_089</t>
  </si>
  <si>
    <t>Permitir eliminar dominios de restricciones de forma individual</t>
  </si>
  <si>
    <t>Como usuario identificado quiero poder eliminar dominios añadidos de forma individual de la sección de restricciones para cambiar las url sobre las que se aplicarían los permisos.</t>
  </si>
  <si>
    <t>HU_090</t>
  </si>
  <si>
    <t>Permitir modificar dominios de restricciones de forma individual</t>
  </si>
  <si>
    <t>Como usuario identificado quiero poder modificar dominios añadidos de forma individual de la sección de restricciones para cambiar las url sobre las que se aplicarían los permisos.</t>
  </si>
  <si>
    <t>HU_091</t>
  </si>
  <si>
    <t>Permitir buscar entre la lista de dominios de restricciones</t>
  </si>
  <si>
    <t>Como usuario identificado quiero poder buscar dentro del listado donde se muestran los dominios añadidos de la sección de restricciones para facilitarme su búsqueda.</t>
  </si>
  <si>
    <t>HU_092</t>
  </si>
  <si>
    <t>Permitir ordenar la lista de dominios de restricciones</t>
  </si>
  <si>
    <t>Como usuario identificado quiero poder ordenar dentro del listado donde se muestran los dominios añadidos de la sección de restricciones para facilitarme su búsqueda.</t>
  </si>
  <si>
    <t>HU_093</t>
  </si>
  <si>
    <t>Detectar modificación de la url de la página home en el navegador</t>
  </si>
  <si>
    <t>Índice prioridad 7</t>
  </si>
  <si>
    <t>Como usuario identificado quiero poder modificar la url de la página home en el navegador y que se actualice en el almacenamiento de la extensión para no tener que hacer el procedimiento dos veces.</t>
  </si>
  <si>
    <t>HU_094</t>
  </si>
  <si>
    <t>Permitir que se pueda abrir la página home desde la extensión al iniciar sesión</t>
  </si>
  <si>
    <t>Como usuario identificado quiero que se pueda abrir la página home indicada en la extensión al iniciar sesión para facilitarme el uso en la navegación.</t>
  </si>
  <si>
    <t>HU_095</t>
  </si>
  <si>
    <t>Permitir que al quitar pestañanas almacenadas se cierren también en el navegador</t>
  </si>
  <si>
    <t>Como usuario identificado quiero que se cierren las pestañas abiertas en el navegador cuando las elimine del almacenamiento de pestañas dentro de la extensión para ganar en efectividad.</t>
  </si>
  <si>
    <t>HU_096</t>
  </si>
  <si>
    <t>Permitir que al quitar ventanas almacenadas se cierren también en el navegador</t>
  </si>
  <si>
    <t>Como usuario identificado quiero que se cierren las ventanas abiertas en el navegador cuando las elimine del almacenamiento de ventanas dentro de la extensión para ganar en efectividad.</t>
  </si>
  <si>
    <t>HU_097</t>
  </si>
  <si>
    <t>Detectar la habilitación de extensiones y modificar su estado en el almacenamiento</t>
  </si>
  <si>
    <t>Como usuario identificado quiero poder detectar la habilitación de extensiones en el navegador para que se cambie su estado en el almacenamiento de la extensión y tratar de tener los datos actualizados.</t>
  </si>
  <si>
    <t>HU_098</t>
  </si>
  <si>
    <t>Cuando se detecte la desinstalación de extensiones no borrarla y marcarla como desinstalada</t>
  </si>
  <si>
    <t>Como usuario identificado quiero que cuando se detecte la desinstalación de una extensión no se borre del almacenamiento sino que se marque como desinstalada para tener un registro de las extensiones que están y estuvieron.</t>
  </si>
  <si>
    <t>HU_099</t>
  </si>
  <si>
    <t>Permitir paginación en la lista de dominios de restricciones</t>
  </si>
  <si>
    <t>Como usuario identificado quiero poder paginar dentro del listado donde se muestran los dominios añadidos de la sección de restricciones para facilitarme su búsqueda.</t>
  </si>
  <si>
    <t>HU_100</t>
  </si>
  <si>
    <t>Configurar bloqueo de peticiones en base a dominios añadidos en forma de lista negra</t>
  </si>
  <si>
    <t>Como usuario identificado quiero que se bloqueen en forma de lista negra los dominios añadidos en la sección de restricciones para evitarme poder acceder a ellos.</t>
  </si>
  <si>
    <t>HU_101</t>
  </si>
  <si>
    <t>Permitir elegir entre lista negra o blanca en las restricciones</t>
  </si>
  <si>
    <t>Como usuario identificado quiero que se pueda elegir entre aplicar las restricciones en formato de lista blanca o negra para tener más opciones a la hora de restringir la navegación.</t>
  </si>
  <si>
    <t>HU_102</t>
  </si>
  <si>
    <t>Permitir buscar en el historial de descargas</t>
  </si>
  <si>
    <t>Como usuario identificado quiero que se pueda buscar dentro del listado del historial de descargas para facilitar la búsqueda.</t>
  </si>
  <si>
    <t>HU_103</t>
  </si>
  <si>
    <t>Permitir ordenar por fecha y URL el historial de descargas</t>
  </si>
  <si>
    <t>Como usuario identificado quiero que se pueda ordenar por fecha y url dentro del listado del historial de descargas para facilitar la búsqueda.</t>
  </si>
  <si>
    <t>HU_104</t>
  </si>
  <si>
    <t>Permitir eliminar el historial de descargas de forma individual</t>
  </si>
  <si>
    <t>Como usuario identificado quiero que se pueda eliminar el historial de descargas de forma individual para quitar registros ya no necesarios.</t>
  </si>
  <si>
    <t>HU_105</t>
  </si>
  <si>
    <t>Permitir eliminar el historial de descargas de forma múltiple</t>
  </si>
  <si>
    <t>Como usuario identificado quiero que se puedan eliminar registros del historial de descargas de forma múltiple para ahorrar tiempo.</t>
  </si>
  <si>
    <t>HU_106</t>
  </si>
  <si>
    <t>Permitir eliminar todo el historial de descargas</t>
  </si>
  <si>
    <t>Como usuario identificado quiero que se puedan eliminar todos los registros del historial de descargas para ahorrar tiempo si se quieren eliminar todos.</t>
  </si>
  <si>
    <t>NO MODIFICAR NINGÚN DATO A PARTIR DE ESTA FILA</t>
  </si>
  <si>
    <t>Valores por sprint</t>
  </si>
  <si>
    <t>(sprint actual)</t>
  </si>
  <si>
    <t>DiasSprint</t>
  </si>
  <si>
    <t>UltDiaSprint</t>
  </si>
  <si>
    <t>Sprint</t>
  </si>
  <si>
    <t>Estimado</t>
  </si>
  <si>
    <t>Progreso</t>
  </si>
  <si>
    <t>Diferencia</t>
  </si>
  <si>
    <t>Valores diarios</t>
  </si>
  <si>
    <t>Dia</t>
  </si>
  <si>
    <t>DiaEnSprint</t>
  </si>
  <si>
    <t>EstimadoDia</t>
  </si>
  <si>
    <t>DiffEstimado</t>
  </si>
  <si>
    <t>valores puntuales acumulados</t>
  </si>
  <si>
    <t>Valores para grafica (descendentes)</t>
  </si>
  <si>
    <t>Dado un usuario no identificado registrado, cuando acceda a la página de iniciar sesión, entonces se le facilitará una opción que le permita recuperar la contraseña indicando para ello el email de la cuenta. Tras ello, se mostrará un mensaje genérico al usuario que no permita dar pistas de si existe o no esa cuenta y en caso de ser correcto el usuario recibirá en dicho email la nueva contraseña.
--------------------------------------------------
Dado un usuario no identificado registrado, cuando acceda a la página de iniciar sesión, entonces se le facilitará una opción que le permita recuperar la contraseña indicando para ello el email de la cuenta. Tras ello, en caso de que deje el email en blanco se mostrará un error.</t>
  </si>
  <si>
    <t>Dado un usuario no identificado no registrado, cuando el usuario quiera confirmar el registro, entonces se le enviará un email de validación con un código, único, con más de 10 caracteres y con una validez temporal de 30 minutos, que deberá introducir en el proceso de registro para validar la cuenta. Tras haber confirmado el registro, se activará la cuenta y el usuario podrá iniciar sesión y navegar.
------------------------------------------------------------
Dado un usuario no identificado no registrado, cuando el usuario quiera confirmar el registro, entonces se le enviará un email de validación con un código, único, con más de 10 caracteres y con una validez temporal de 30 minutos, que deberá introducir en el proceso de registro para validar la cuenta. Tras insertar un código inválido más de 3 veces la cuenta quedará bloqueada y deberá contactar con soporte.</t>
  </si>
  <si>
    <t>Dado un usuario identificado, cuando el usuario quiera borrar la cuenta, entonces se le enviará un código por email, válido durante 30 minutos, único y mayor a 10 caracteres. Tras haber recibido el código el usuario deberá indicarlo en la página de borrado tras lo cual la cuenta quedará definitivamente eliminada.</t>
  </si>
  <si>
    <t>Dado un usuario identificado, cuando acceda a la edición del perfil de usuario, entonces desde ahí podrá cambiar la dirección, la fecha de nacimiento, el nombre y los apellidos. Tras ello se verán los nuevos cambios reflejados.</t>
  </si>
  <si>
    <t>Dado un usuario identificado, cuando acceda a la página de configuración de extensiones, entonces podrá activar, mediante un botón adyacente a cada una de las entradas, la extensión correspondiente. Tras ello se encontrará activada en el navegador.
-------------------------------------------------------
Dado un usuario identificado, cuando acceda a la página de configuración de extensiones, entonces no podrá activar, mediante un botón adyacente a cada una de las entradas, la extensión correspondiente si ya está activada. Tras ello todo quedará como estaba.</t>
  </si>
  <si>
    <t>Dado un usuario identificado, cuando acceda a la página de configuración de extensiones, entonces podrá desactivar, mediante un botón adyacente a cada una de las entradas, la extensión correspondiente. Tras ello se encontrará desactivada en el navegador.
-------------------------------------------------------
Dado un usuario identificado, cuando acceda a la página de configuración de extensiones, entonces no podrá desactivar, mediante un botón adyacente a cada una de las entradas, la extensión correspondiente si ya está desactivada. Tras ello todo quedará como estaba.</t>
  </si>
  <si>
    <t>Dado un usuario identificado, cuando acceda a la opción de borrar historial teniendo historial registrado, entonces se situará un botón junto a cada entrada del historial que permitirá eliminar todas las entradas que tengan relación con el dominio de la entrada seleccionada. Tras ello, se mostrará el listado actualizado sin las entradas relativas al dominio sobre el que se realizó el borrado.</t>
  </si>
  <si>
    <t>Dado un usuario identificado, cuando cierre e inicie sesión, entonces se abrirán las pestañas almacenadas que se encontraban abiertas al cerrar la última sesión, siempre que el usuario así lo haya querido.
-----------------------------------------------------
Dado un usuario identificado, cuando cierre e inicie sesión, entonces no se abrirán las pestañas almacenadas que se encontraban abiertas al cerrar la última sesión, siempre que el usuario así lo haya querido.</t>
  </si>
  <si>
    <t>Dado un usuario identificado, cuando justo haya iniciado sesión, entonces se registrarán la IP y la fecha del inicio de sesión dentro de la extensión. Tras ello, la información podrá ser consultada solamente por el administrador del sistema, no habrá interfaz gráfica que permita acceder a la información.</t>
  </si>
  <si>
    <t>Dado un usuario no registrado no identificado, cuando acceda a la página de registro de la extensión,  entonces se le da la opción de introducir un correo secundario, con un formato correcto, para facilitar la recuperación de la cuenta. Tras ello, esta información será visible en la opción que permite ver los datos del usuario.</t>
  </si>
  <si>
    <t>Dado un usuario identificado, cuando haya solicitado previamente el borrado de la cuenta en los últimos 30 días, entonces podrá ver la opción de reactivar la cuenta y proceder con la operación. Tras ello la cuenta estará reactivada.
------------------------------------------------------
Dado un usuario identificado, cuando haya solicitado previamente el borrado de la cuenta hace más de 30 días, entonces no podrá ver la opción de reactivar la cuenta. Tras ello, podrá registrarse de nuevo.</t>
  </si>
  <si>
    <t>Dado un usuario identificado, cuando acceda a la opción de edición de usuario, entonces podrá cambiar el email utilizado para iniciar sesión solicitando previamente un código de verificación por email. Tras ello, se recibirá en el email antigüo el código y tras introducirlo en la página de edición de usuario el email nuevo estará completamente operativo.</t>
  </si>
  <si>
    <t>Dado un usuario identificado, cuando accedienda a la opción de edición de usuario, entonces se podrán cambiar los datos de la cuenta de forma múltiple. Tras ello, los datos modificados aparecerán cambiados.</t>
  </si>
  <si>
    <t>Dado un usuario identificado, cuando acceda a la opción de configurar la página home de la extensión, entonces podrá añadir una URL, en formato normalizado. Tras ello, se podrá ver que la url ha sido almacenada y no se podrá añadir otra.</t>
  </si>
  <si>
    <t>Dado un usuario identificado, cuando acceda a la opción de la extensión donde se muestra el listado de pestañas almacenadas activas, entonces podrá asignar un identificador, que puede repetirse, de forma individual a cada una de las mismas. Tras lo cual el listado aparecerá con el identificador añadido.
------------------------------------------
Dado un usuario identificado, cuando acceda a la opción de la extensión donde se muestra el listado de pestañas almacenadas activas, entonces podrá dejar en blanco el identificador de una o más de las entradas. Tras lo cual el listado aparecerá con los registros modificados sin identificador.</t>
  </si>
  <si>
    <t>Dado un usuario identificado, cuando acceda a la opción de la extensión donde se muestra el listado de pestañas almacenadas activas, entonces podrá hacer que se abran todas. Tras ello se cargarán cada una de las pestañas, ya estuvieran abiertas antes o no.</t>
  </si>
  <si>
    <t>Dado un usuario identificado, cuando acceda a la opción de la extensión donde se muestra el listado de ventanas almacenadas activas, entonces podrá asignar un identificador, que puede repetirse, de forma individual a cada una de las mismas. Tras lo cual el listado aparecerá con el identificador añadido.
------------------------------------------
Dado un usuario identificado, cuando acceda a la opción de la extensión donde se muestra el listado de ventanas almacenadas activas, entonces podrá dejar en blanco el identificador de una o más de las entradas. Tras lo cual el listado aparecerá con los registros modificados sin identificador.</t>
  </si>
  <si>
    <t>Dado un usuario identificado, cuando acceda a la opción de la extensión donde se muestra el listado de ventanas almacenadas activas, entonces podrá hacer que se abran todas. Tras ello se cargarán cada una de las ventanas, ya estuvieran abiertas antes o no.</t>
  </si>
  <si>
    <t>Dado un usuario identificado, cuando se acceda a la opción de configuración de extensiones, entonces se mostrará el listado de las mismas junto a una opción, en cada una, que permita desinstalarlas de forma individual. Tras ello las extensiones ya no aparecerán ni en el listado ni en el navegador.</t>
  </si>
  <si>
    <t>Dado un usuario identificado, cuando se acceda a la opción de restricciones dentro de la extensión, entonces se podrán añadir nuevos dominios, con el formato http(s)//:(www.)dominio.ext, de forma individual. Tras ello, se mostrará un mensaje confirmando el resultado de la acción.</t>
  </si>
  <si>
    <t>Dado un usuario identificado y teniendo dominios añadidos en el apartado de restricciones, cuando se acceda a la opción de restricciones dentro de la extensión, entonces se podrá ver un listado con todos los dominios añadidos ordenados alfabéticamente en orden ascendente. Tras ello se podrá continuar la navegación.
-----------------------------------------------------
Dado un usuario identificado y no teniendo dominios añadidos en el apartado de restricciones, cuando se acceda a la opción de restricciones dentro de la extensión, entonces se podrá ver un listado vacío. Tras ello se podrá continuar la navegación.</t>
  </si>
  <si>
    <t>Dado un usuario identificado, cuando se acceda al apartado de gestión de descargas dentro de la extensión, entonces se podrá ver un listado ordenado por fecha en orden descendente que permitirá conocer la url de la descarga realizada junto a su fecha. Tras ello se podrá continuar la navegación.</t>
  </si>
  <si>
    <t>Dado un usuario identificado, cuando accede al apartado de ver el historial dentro de la extensión, entonces se podrá ver una opción junto a cada entrada del listado que permita añadir una entrada concreta a marcadores. Tras ello se solicitará un nombre para el marcador y la URL será la almacenada en la entrada del historial.
----------------------------------------------------------
Dado un usuario identificado, cuando accede al apartado de ver el historial dentro de la extensión, entonces se podrá ver una opción junto a cada entrada del listado que permita añadir una entrada concreta a marcadores. Tras ello si se introduce un nombre en blanco para el marcador dará un error.</t>
  </si>
  <si>
    <t>Dado un usuario identificado, cuando cambia la página de home en el navegador, entonces se cambiará también en el almacenamiento de la extensión. Tras ello, se podrá comprobar el cambio yendo a la opción de gestionar la página home de la extensión y viendo que se encuentra el mismo dato que el indicado en el navegador.</t>
  </si>
  <si>
    <t>Dado un usuario identificado, cuando accede a la opción de gestionar la página home, entonces se podrá cambiar la URL actual de la extensión utilizada como home estando en un formato adecuado. Tras ello debe mostrarse en esa misma página el dato actualizado.
---------------------------------------------------------------------
Dado un usuario identificado, cuando accede a la opción de gestionar la página home, entonces se podrá cambiar la URL actual de la extensión utilizada como home. Tras ello, en caso de poner la nueva URL en un formato incorrecto dará un error.</t>
  </si>
  <si>
    <t>Dado un usuario identificado y teniendo pestañas abiertas, cuando accede a la opción de gestionar las pestañas, entonces se verá una opción, junto a cada entrada, que permita eliminar esa entrada en concreto, y por tanto se elimine lo almacenado de dicha pestaña. Tras ello, no debe aparecer más en el listado la pestaña eliminada, pero puede seguir en el navegador abierta.</t>
  </si>
  <si>
    <t>Dado un usuario identificado y teniendo pestañas abiertas, cuando accede a la opción de gestionar las pestañas, entonces se podrán seleccionar varias entradas para a continuación eliminar al mismo tiempo todas las seleccionadas. Tras ello, no deben aparecer más en el listado, pero pueden seguir en el navegador abiertas.</t>
  </si>
  <si>
    <t>Dado un usuario identificado y teniendo ventanas abiertas, cuando accede a la opción de gestionar las ventanas, entonces se podrá ver una opción, junto a cada entrada, que permita eliminar esa entrada en concreto, y por tanto se elimine lo almacenado de dicha ventana. Tras ello, no debe aparecer más en el listado la ventana eliminada, pero puede seguir en el navegador abierta.</t>
  </si>
  <si>
    <t>Dado un usuario identificado y teniendo ventanas abiertas, cuando accede a la opción de gestionar las ventanas se podrán seleccionar varias entradas para a continuación eliminar al mismo tiempo todas las seleccionadas. Tras ello, no deben aparecer más en el listado, pero pueden seguir en el navegador abiertas.</t>
  </si>
  <si>
    <t>Dado un usuario identificado y teniendo extensiones almacenadas en la extensión, cuando accede a la opción de gestión de extensiones de la extensión, entonces se podrá ver un listado de las extensiones almacenadas en la extensión. Tras ello se podrá continuar con la navegación.</t>
  </si>
  <si>
    <t>Dado un usuario identificado, cuando instala una nueva extensión, entonces se almacenará directamente en la extensión. Tras ello, se podrá comprobar como aparece la nueva extensión instalada en el listado obtenido en la opción de gestión de extensiones de la extensión.</t>
  </si>
  <si>
    <t>Dado un usuario identificado y teniendo al menos una extensión instalada y almacenada en la extensión, cuando desinstala una extensión entonces, se quitará del almacenamiento de la extensión. Tras ello, se podrá comprobar como no aparece la extensión desinstalada en el listado obtenido en la opción de gestión de extensiones de la extensión.</t>
  </si>
  <si>
    <t>Dado un usuario identificado y teniendo al menos una extensión instalada y almacenada en la extensión, cuando deshabilita una extensión, entonces se actualizará su estado en el almacenamiento de la extensión. Tras ello, se podrá comprobar como aparece la extensión como deshabilitada en el listado mostrado en la opción de gestión de extensiones de la extensión.</t>
  </si>
  <si>
    <t>Dado un usuario identificado y teniendo restricciones añadidas, cuando accede a la opción de gestión de restricciones de la extensión, entonces se mostrará un listado con los dominios añadidos y junto a los mismos una opción para borrar cada url de forma individual. Tras borrar un registro ya no aparecerá en el listado.</t>
  </si>
  <si>
    <t>Dado un usuario identificado y teniendo restricciones añadidas, cuando acceda a la opción de gestión de restricciones de la extensión, entonces se mostrará un listado con los dominios añadidos y junto a los mismos una opción para editar cada url de forma individual. Tras editar un registro aparecerá actualizado en el listado. La nueva url debe tener un formato estándar adecuado.</t>
  </si>
  <si>
    <t>Dado un usuario identificado y teniendo restricciones añadidas, cuando accede a la opción de gestión de restricciones de la extensión, entonces se mostrará un listado con los dominios añadidos y una opción para realizar una búsqueda entre los mismos. Tras realizar una búsqueda se mostrarán tan solo los registros que cumplan el criterio indicado.</t>
  </si>
  <si>
    <t>Dado un usuario identificado y teniendo restricciones añadidas, cuando accede a la opción de gestión de restricciones de la extensión, entonces se mostrará un listado con los dominios añadidos y se podrán ordenar de forma ascendente o descendente. Tras ello se mostrará en el nuevo orden indicado.</t>
  </si>
  <si>
    <t>Dado un usuario identificado, cuando se modifica la url de la página home del navegador, entonces se cambiará en la extensión. Tras ello, comprobar yendo a la opción de gestión de la página home de la extensión que está el cambio realizado.</t>
  </si>
  <si>
    <t>Dado un usuario identificado y teniendo una página home definida en la extensión, cuando acceda a la opción de configuraciones de la extensión, entonces podrá activar la opción de abrir la página home al iniciar sesión. Tras ello, cada vez que se inicie sesión se abrirá la url definida como página home dentro de la extensión.</t>
  </si>
  <si>
    <t>Dado un usuario identificado y teniendo pestañas abiertas y almacenadas en la extensión, cuando acceda a la opción de gestión de pestañas de la extensión, entonces se podrán eliminar pestañas almacenadas y se cerrarán también en el navegador además de desaparecer del listado de pestañas almacenadas. Tras ello se podrá continuar navegando.</t>
  </si>
  <si>
    <t>Dado un usuario identificado y teniendo ventanas abiertas y almacenadas en la extensión, cuando acceda a la opción de gestión de ventanas de la extensión, entonces podrá eliminar ventanas y se cerrarán también en el navegador además de desaparecer del listado de ventanas almacenadas. Tras ello se podrá continuar navegando.</t>
  </si>
  <si>
    <t>Dado un usuario identificado y teniendo al menos una extensión almacenada en la extensión con estado deshabilitado, cuando habilite una extensión que cumpla las condiciones, entonces se actualizará su estado en el almacenamiento de la extensión. Tras ello, se podrá comprobar como aparece la extensión como habilitada en el listado mostrado en la opción de gestión de extensiones de la extensión.</t>
  </si>
  <si>
    <t>Dado un usuario identificado y teniendo al menos una extensión almacenada en la extensión con estado diferente a desinstalado, cuando desinstale una extensión que cumpla las condiciones, entonces se marcará como desinstalada pero no se eliminará del almacenamiento. Tras ello, se podrá comprobar como aparece con el estado desinstalada en el listado mostrado en la opción de gestión de extensiones en la extensión.</t>
  </si>
  <si>
    <t>Dado un usuario identificado y teniendo restricciones añadidas, cuando se acceda a la opción de gestión de restricciones de la extensión, entonces se mostrará un listado con los dominios añadidos junto a opciones que permiten ir a las diferentes páginas en las que se subdivide el listado. Tras ello se podrá continuar navegando.
------------------------------------------
Dado un usuario identificado y no teniendo restricciones añadidas, cuando se acceda a la opción de gestión de restricciones de la extensión, entonces se indicará que no hay registros. Tras ello se podrá continuar navegando.</t>
  </si>
  <si>
    <t>Dado un usuario identificado y teniendo restricciones añadidas, cuando trate de navegar hacia dominios indicados en la sección de restricciones, entonces se mostrará una página que indica que no se puede acceder debido a la restricción. Tras ello se podrá continuar navegando hacia páginas permitidas.</t>
  </si>
  <si>
    <t>Dado un usuario identificado, cuando acceda a la opción de gestión de restricciones, entonces podrá elegir entre aplicar una lista negra o blanca al conjunto de dominios indicados. Tras haber cambiado el tipo de lista a aplicar en las restricciones deben haber cambiado a no permitir solo los dominios indicados, en el caso de lista negra, o a permitir solamente los dominios indicados en el caso de lista blanca.</t>
  </si>
  <si>
    <t>Dado un usuario identificado y teniendo descargas realizadas, cuando acceda a la opción donde se muestra el historial de descargas dentro de la extensión, entonces se mostrará el listado junto a un cuadro de búsqueda que hará que varíen los resultados en función de que cumplan o no el criterio introducido. Tras ello se podrá continuar navegando.
---------------------------------------------
Dado un usuario identificado y no teniendo descargas realizadas, cuando acceda a la opción donde se muestra el historial de descargas dentro de la extensión, entonces no se mostrará ningún registro. Tras ello, se podrá seguir navegando.</t>
  </si>
  <si>
    <t>Dado un usuario identificado y teniendo descargas realizadas, cuando acceda a la opción donde se muestra el historial de descargas dentro de la extensión, entonces se mostrará el listado junto a opciones que permitirán ordenar el listado de forma ascendente y descendente por los campos URL y fecha, que hará que varíen los resultados en función de lo elegido. Tras ello se podrá continuar navegando.
---------------------------------------------
Dado un usuario identificado y no teniendo descargas realizadas, cuando acceda a la opción donde se muestra el historial de descargas dentro de la extensión, entonces no se mostrará ningún registro. Tras ello, se podrá seguir navegando.</t>
  </si>
  <si>
    <t>Dado un usuario identificado y teniendo descargas realizadas, cuando acceda a la opción donde se muestra el historial de descargas dentro de la extensión, entonces se mostrará junto a cada registro la opción de eliminarlo. Tras ello ya no aparecerá en el listado.
---------------------------------------------
Dado un usuario identificado y no teniendo descargas realizadas, cuando acceda a la opción donde se muestra el historial de descargas dentro de la extensión, entonces no se mostrará ningún registro. Tras ello, se podrá seguir navegando.</t>
  </si>
  <si>
    <t>Dado un usuario identificado y teniendo descargas realizadas, cuando acceda a la opción donde se muestra el historial de descargas dentro de la extensión, entonces se mostrará junto a cada registro la opción de seleccionarlos para a continuación proceder a eliminar los seleccionados. Tras ello, no debe aparecer en el listado ninguno de los registros previamente borrados.
---------------------------------------------
Dado un usuario identificado y no teniendo descargas realizadas, cuando acceda a la opción donde se muestra el historial de descargas dentro de la extensión, entonces no se mostrará ningún registro. Tras ello, se podrá seguir navegando.</t>
  </si>
  <si>
    <t>Dado un usuario identificado y teniendo descargas realizadas, cuando acceda a la opción donde se muestra el historial de descargas dentro de la extensión, entonces se mostrará una opción que permita eliminar todos los registros. Tras ello, no debe aparecer nada en la lista.
-----------------------------------------
Dado un usuario identificado y no teniendo descargas realizadas, cuando acceda a la opción donde se muestra el historial de descargas dentro de la extensión, entonces no se mostrará ningún registro. Tras ello, se podrá seguir navegando.</t>
  </si>
  <si>
    <t>HU_107</t>
  </si>
  <si>
    <t>HU_108</t>
  </si>
  <si>
    <t>HU_109</t>
  </si>
  <si>
    <t>HU_110</t>
  </si>
  <si>
    <t>HU_111</t>
  </si>
  <si>
    <t>HU_112</t>
  </si>
  <si>
    <t>HU_113</t>
  </si>
  <si>
    <t>HU_114</t>
  </si>
  <si>
    <t>HU_115</t>
  </si>
  <si>
    <t>HU_116</t>
  </si>
  <si>
    <t>HU_117</t>
  </si>
  <si>
    <t>HU_118</t>
  </si>
  <si>
    <t>HU_119</t>
  </si>
  <si>
    <t>HU_120</t>
  </si>
  <si>
    <t>HU_121</t>
  </si>
  <si>
    <t>Mostrar listado de accesos a dominios no permitidos</t>
  </si>
  <si>
    <t>Índice prioridad 8</t>
  </si>
  <si>
    <t>Como usuario identificado quiero que se muestre un listado con los accesos a dominios no permitidos para controlar los intentos de saltarse las restricciones.</t>
  </si>
  <si>
    <t>Dado un usuario identificado y teniendo accesos a dominios no permitidos, cuando acceda a la opción donde se muestra el listado de accesos a dominios no permitidos, entonces se verá un listado con los accesos ordenados de más a menos reciente. Tras ello, el usuario podrá continuar navegando.
-------------------------------------------
Dado un usuario identificado y no teniendo accesos a dominios no permitidos, cuando acceda a la opción donde se muestra el listado de accesos a dominios no permitidos, entonces se indicará que no hay ningún registro. Tras ello, el usuario podrá continuar navegando.</t>
  </si>
  <si>
    <t>Permitir buscar en listado de accesos a dominios no permitidos</t>
  </si>
  <si>
    <t>Como usuario identificado quiero que se pueda buscar dentro del listado de accesos a dominios no permitidos para facilitarme la tarea de encontrar los registros.</t>
  </si>
  <si>
    <t>Dado un usuario identificado y teniendo accesos a dominios no permitidos, cuando acceda a la opción donde se muestra el listado de accesos a dominios no permitidos, entonces se verá un listado junto a una opción de búsqueda. Tras ello, solo se mostrarán los registros que tengan relación con los criterios de búsqueda introducidos.
-------------------------------------------
Dado un usuario identificado y no teniendo accesos a dominios no permitidos, cuando acceda a la opción donde se muestra el listado de accesos a dominios no permitidos, entonces se indicará que no hay ningún registro y el cuadro de búsqueda estará desactivado. Tras ello, el usuario podrá continuar navegando.</t>
  </si>
  <si>
    <t>Permitir eliminar listado de accesos no permitidos de forma global</t>
  </si>
  <si>
    <t>Como usuario identificado quiero que se puedan eliminar, de forma global, todos los registros de accesos a dominios no permitidos para permitirme vaciar el listado completo.</t>
  </si>
  <si>
    <t>Dado un usuario identificado y teniendo accesos a dominios no permitidos, cuando acceda a la opción donde se muestra el listado de accesos a dominios no permitidos, entonces se podrá eliminar el listado completo haciendo clic sobre un botón habilitado a tal efecto. Tras ello, el listado aparecerá vacío.
-------------------------------------------
Dado un usuario identificado y no teniendo accesos a dominios no permitidos, cuando acceda a la opción donde se muestra el listado de accesos a dominios no permitidos, entonces se indicará que no hay ningún registro y el botón de eliminar estará desactivado. Tras ello, el usuario podrá continuar navegando.</t>
  </si>
  <si>
    <t>Permitir eliminar listado de accesos no permitidos de forma individual</t>
  </si>
  <si>
    <t>Como usuario identificado quiero que se puedan eliminar, de forma individual, algunos de los registros de accesos a dominios no permitidos para permitirme quitar los que no quiera.</t>
  </si>
  <si>
    <t>Dado un usuario identificado y teniendo accesos a dominios no permitidos, cuando acceda a la opción donde se muestra el listado de accesos a dominios no permitidos, entonces se podrá eliminar uno a uno cada uno de los registros mediante un botón adyacente a cada uno. Tras ello, los registros eliminados ya no aparecerán.</t>
  </si>
  <si>
    <t>Permitir ir a la descarga y que se vuelva a descargar</t>
  </si>
  <si>
    <t>Como usuario identificado quiero que se pueda volver a descargar un recurso desde el listado de descargas para facilitarme la tarea de volver a descargar un recurso ya descargado con anterioridad.</t>
  </si>
  <si>
    <t>Dado un usuario identificado y teniendo un historial de descargas, cuando acceda a la opción donde se muestra el historial de descargas, entonces se podrán volver a descargar los recursos que se deseen mediante un botón adyacente a cada registro. Tras ello, la descarga se realizará.</t>
  </si>
  <si>
    <t>Permitir añadir manualmente la ubicación de descargas</t>
  </si>
  <si>
    <t>Como usuario identificado quiero que se pueda añadir, de forma manual, la ubicación de la carpeta donde se realizarán las futuras descargas para así no tener que seleccionar cada vez la ubicación.</t>
  </si>
  <si>
    <t>Permitir editar la ubicación de descargas de forma manual</t>
  </si>
  <si>
    <t>Como usuario identificado quiero que se pueda editar, de forma manual, la ubicación de la carpeta donde se realizarán las futuras descargas para así poder cambiar la ubicación que se encuentre presente en ese momento.</t>
  </si>
  <si>
    <t>Dado un usuario identificado, cuando acceda a la opción de configurar la carpeta por defecto de las descargas, dentro de la extensión, entonces se podrá editar la ubicación anteriormente establecida. Tras ello, todas las descargas posteriores se almacenarán en la nueva ubicación.</t>
  </si>
  <si>
    <t>Dado un usuario identificado, cuando acceda a la opción de configurar la carpeta por defecto de las descargas, dentro de la extensión, entonces se podrá indicar la ubicacación a utilizar. Tras ello, todas las descargas posteriores se almacenarán en dicha localización.</t>
  </si>
  <si>
    <t>Como usuario identificado quiero que se pueda configurar el sistema para que no se registren accesos a URLs no permitidas en caso de no necesitarlo.</t>
  </si>
  <si>
    <t>Permitir no registrar accesos a dominios no permitidos</t>
  </si>
  <si>
    <t>Dado un usuario identificado, cuando acceda a la opción de configuraciones de la extensión, entonces podré desactivar que se registren los accesos a URLs no permitidas. Tras ello, no se registrarán los nuevos accesos a URLs no permitidas pero se conservarán los datos ya almacenados.</t>
  </si>
  <si>
    <t>Como usuario identificado quiero poder almacenar el listado de accesos a dominios no permitidos para poder almacenar y controlar el acceso a los dominios que se encuentren en la lista.</t>
  </si>
  <si>
    <t>Almacenar listado de accesos a dominios no permitidos</t>
  </si>
  <si>
    <t>Dado un usuario identificado y teniendo dominios añadidos a la lista de restricciones, cuando acceda a una URL de las no permitidas, entonces se registrará tal acceso. Tras ello, el usuario podrá seguir navegando.</t>
  </si>
  <si>
    <t>Añadir usuarios y contraseñas para una url de forma manual en un formulario</t>
  </si>
  <si>
    <t>Añadir emails para una url de forma manual en un formulario</t>
  </si>
  <si>
    <t>Mostrar los datos de formularios ordenados alfabéticamente por url</t>
  </si>
  <si>
    <t>Permitir edición de formularios de forma individual</t>
  </si>
  <si>
    <t>Eliminar datos de formularios de forma individual</t>
  </si>
  <si>
    <t>Configurar bloqueo en base a que esté elegida la lista blanca o la negra</t>
  </si>
  <si>
    <t>Como usuario identificado quiero que se apliquen los bloqueos a URLs en base a que esté elegida la lista blanca o la negra para variar la forma en la que se restringe.</t>
  </si>
  <si>
    <t>Dado un usuario identificado, cuando haya elegido la opción de aplicar una lista blanca o negra, entonces quiero que se tenga en cuenta la opción seleccionada para aplicar en base a eso las restricciones. Tras ello, se aplicará el bloqueo en función del tipo de lista elegido.</t>
  </si>
  <si>
    <t xml:space="preserve">Como usuario identificado quiero poder eliminar los datos de formularios de forma manual e individual para así quitar la información que ya no me interese de forma selectiva. </t>
  </si>
  <si>
    <t>Dado un usuario identificado, cuando acceda a la opción de ver el conjunto de datos de formularios almacenados, entonces ahí se podrán eliminar, de forma individual, cada uno de los registros mediante un botón adyacente a cada registro. Tras ello, ya no aparecerá la información eliminada.</t>
  </si>
  <si>
    <t>Como usuario identificado quiero que se pueda editar de forma individual y manual la información relacionada a un dato de formulario concreto para poder realizar cambios.</t>
  </si>
  <si>
    <t>Dado un usuario identificado, cuando acceda a la opción de editar datos de formularios, entonces podrá cambiar el valor del dato que se quiera mediante un cuadro de texto y un botón adyacente a cada registro. Tras ello, la información editada se actualizará con los nuevos cambios.
-------------------------------------------------------
Dado un usuario identificado, cuando acceda a la opción de editar datos de formularios, entonces si se deja el campo editado en blanco se mostrará un mensaje que indique que el campo no puede estar vacío. Tras ello, el usuario podrá volver a intentar modificarlo.</t>
  </si>
  <si>
    <t>Como usuario identificado quiero que se muestren todos los datos de formularios almacenados, ordenados alfabéticamente por la URL a la que pertenecen para poder tener un control de los que hay.</t>
  </si>
  <si>
    <t>Dado un usuario identificado y habiendo datos de formularios almacenados, cuando acceda a la opción de ver datos de formularios, entonces se mostrará la lista con los datos ordenada alfabéticamente de forma ascendente por la URL.
---------------------------------------------------------
Dado un usuario identificado y no habiendo datos de formularios almacenados, cuando acceda a la opción de ver datos de formularios, entonces se mostrará un mensaje indicando que no hay registros.</t>
  </si>
  <si>
    <t>Como usuario identificado quiero que se puedan añadir emails para una url de forma manual para que se puedan usar a futuro como autorrelleno de formularios.</t>
  </si>
  <si>
    <t>Dado un usuario identificado, cuando acceda a la opción de añadir datos para formularios, entonces podrá añadir un nuevo email indicando la url y el email. Tras ello el nuevo dato estará almacenado en el sistema.
-------------------------------------------------------
Dado un usuario identificado, cuando acceda a la opción de añadir datos para formularios, entonces podrá añadir un nuevo email indicando la url y el email. En caso de introducir el email y/o la URL en un formato inadecuado se mostrará un mensaje de error y no se añadirá el dato.</t>
  </si>
  <si>
    <t>Como usuario identificado quiero que se puedan añadir usuarios y contraseñas para una url de forma manual para que se puedan utilizar a futuro como autorrelleno de formularios.</t>
  </si>
  <si>
    <t>Dado un usuario identificado, cuando acceda a la opción de añadir datos para formularios, entonces podrá añadir un usuario y/o una contraseña indicando la url con la que se vinculará. Tras ello el nuevo dato estará almacenado en el sistema.</t>
  </si>
  <si>
    <t xml:space="preserve">Dado un usuario no identificado registrado, cuando haya introducido el usuario y la contraseña de forma correcta, entonces podrá iniciar sesión con un único usuario por navegador al mismo tiempo.
----------------------------------------------------
Dado un usuario no identificado registrado y habiendo ya iniciado sesión en otro navegador, cuando haya introducido el usuario y la contraseña de forma correcta, entonces se le mostrará un mensaje indicando que ya ha iniciado sesión en otro navegador.
----------------------------------------------------
Dado un usuario no identificado registrado, cuando haya introducido el usuario y la contraseña de forma incorrecta, entonces se mostrará un mensaje indicando el error. Tras ello, el usuario podrá volver a tratar de iniciar sesión.
</t>
  </si>
  <si>
    <t>Dado un usuario identificado, cuando accede a cerrar sesión, entonces podrá cerrar la sesión. Tras ello, se podrá iniciar sesión con otra cuenta o simplemente cerrarla.</t>
  </si>
  <si>
    <t>Dado un usuario identificado, cuando acceda a la página con los datos del perfil de usuario, entonces podrá ver una lista de todos ellos.</t>
  </si>
  <si>
    <t>Dado un usuario identificado, cuando acceda a la opción de añadir marcadores, entonces podrá añadir un nuevo marcador indicando la url y un nombre. La url debe estar en un formato adecuado y el nombre no puede estar vacío.
-------------------------------------------------------
Dado un usuario identificado, cuando acceda a la opción de añadir marcadores y deje el campo nombre y/o URL vacíos, entonces se mostrará un mensaje que indica que el campo nombre y/o URL son obligatorios.
-------------------------------------------------------
Dado un usuario identificado, cuando acceda a la opción de añadir marcadores y ponga una url en formato incorrecto, entonces se mostrará un mensaje que indica que el campo url no presenta el formato idóneo.</t>
  </si>
  <si>
    <t>Dado un usuario identificado, cuando cree un marcador a través del naveador, entonces se almacenará también en el sistema de almacenamiento de la extensión. Tras ello,  lo podrá comprobar al observar un mensaje emergente que indica la correcta ejecución de la acción.</t>
  </si>
  <si>
    <t>Dado un usuario identificado, cuando acceda a la opción de mostrar marcadores, entonces se mostrará la lista de marcadores ordenada alfabéticamente de forma ascendente por la url.</t>
  </si>
  <si>
    <t>Dado un usuario identificado, cuando acceda a la opción de eliminar marcadores, entonces ahí se podrán eliminar los marcadores deseados de forma manual e individual mediante un botón adyacente a cada registro. Tras ello, ya no aparecerán los marcadores eliminados.</t>
  </si>
  <si>
    <t>Dado un usuario identificado, cuando acceda a la opción de editar marcadores, entonces podrá editar marcador a marcador. Tras ello, el marcador editado estará con los nuevos cambios, bien sea en la url, en el nombre o en ambos. La nueva url debe tener un formato adecuado y el nombre no puede estar vacío.
-------------------------------------------------------
Dado un usuario identificado, cuando acceda a la opción de editar marcadores y deje el campo nombre vacío, entonces se mostrará un mensaje que indique que el campo nombre es obligatorio.
-------------------------------------------------------
Dado un usuario identificado, cuando acceda a la opción de editar marcadores y ponga una url en formato incorrecto, entonces se mostrará un mensaje que indique que el campo url no presenta el formato idóneo.</t>
  </si>
  <si>
    <t>Dado un usuario identificado, cuando visite una web, entonces se almacenará dentro del historial interno de la extensión.</t>
  </si>
  <si>
    <t>Dado un usuario identificado y teniendo historial almacenado, cuando acceda a la opción de ver el historial dentro de la extensión, entonces podrá ver el historial ordenado por fecha de mas reciente a menos. Tras ello, podrá seguir navegando.
-----------------------------------------------------
Dado un usuario identificado y no teniendo historial almacenado, cuando acceda a la opción de ver el historial dentro de la extensión, entonces se indicará que no hay registros para mostrar. Tras ello, podrá seguir navegando.</t>
  </si>
  <si>
    <t>Dado un usuario identificado y teniendo historial almacenado, cuando acceda a la opción de borrar historial, entonces podrá eliminar todo el historial de forma manual. Tras ello el listado aparecerá vacío.</t>
  </si>
  <si>
    <t>Dado un usuario identificado y teniendo historial almacenado, cuando acceda a la opción de borrar historial, entonces se podrá eliminar el historial de forma selectiva e individual utilizando un botón adyacente a cada registro. Tras ello, los registros eliminados ya no aparecerán.</t>
  </si>
  <si>
    <t>Dado un usuario identificado, cuando acceda a la opción de ver marcadores, entonces podrá cambiar la ordenación del listado en función del nombre y la url. Tras ello, se mostrarán los datos en la forma solicitada por el usuario.</t>
  </si>
  <si>
    <t>Dado un usuario identificado, siempre que haya marcadores almacenados en la extensión, cuando haya iniciado sesión accederá a la opción de eliminar marcadores y entonces se podrán eliminar los marcadores uno a uno. Tras ello, los marcadores eliminados de forma individual no aparecerán.
-----------------------------------------------------
Dado un usuario identificado, no habiendo marcadores almacenados en la extensión, cuando haya iniciado sesión accederá a la opción de eliminar marcadores y entonces se indicará que no hay marcadores almacenados. Tras ello, podrá seguir navegando.</t>
  </si>
  <si>
    <t>Dado un usuario identificado, habiendo varios marcadores almacenados, cuando haya iniciado sesión accederá a la opción de editar marcadores y entonces podrá editar varios marcadores y emitir los cambios a la vez. Tras ello los marcadores editados estarán con los nuevos cambios. Las url deben estar en un formato correcto así como el campo de nombre no estar vacío.
-------------------------------------------------------
Dado un usuario identificado, no habiendo marcadores almacenados, cuando acceda a la opción de editar marcadores y ponga una url en formato incorrecto, entonces se indicará un mensaje diciendo que no hay marcadores almacenados.</t>
  </si>
  <si>
    <t>Dado un usuario identificado, habiendo historial almacenado cuando acceda a la opción de ver historial e introduzca un valor en el campo de búsqueda entonces se mostrará el listado del historial que cumple dicho criterio. Tras ello, el usuario podrá seguir navegando.</t>
  </si>
  <si>
    <t>Dado un usuario identificado y teniendo el historial almacenado, cuando acceda a la opción de borrar historial, entonces podrá eliminar varias entradas a la vez. Tras ello, las entradas ya no aparecerán.
---------------------------------------------------------
Dado un usuario identificado y no teniendo el historial almacenado, cuando acceda a la opción de borrar historial, entonces mostrará un mensaje indicando que no hay historial almacenado. Tras ello, el usuario podrá seguir navegando.</t>
  </si>
  <si>
    <t>Dado un usuario identificado, cuando haya iniciado sesión, podrá ir a la opción de borrar usuario, entonces introducirá la contraseña de la cuenta para poder eliminarla. Tras ello, el usuario habrá sido eliminado.</t>
  </si>
  <si>
    <t>Dado un usuario identificado, cuando abra diferentes pestañas en el navegador entonces se irán almacenando en la extensión y se podrá observar un mensaje emergente que muestra dicha operación.</t>
  </si>
  <si>
    <t>Dado un usuario identificado, cuando abra pestañas y vaya a ver pestañas, entonces podrá ver el listado de pestañas que se han abierto y almacenado.</t>
  </si>
  <si>
    <t>Dado un usuario identificado, cuando abra ventanas en el navegador, podrá ir a la opción ver ventanas y entonces observar como se han almacenado ahí las ventanas que hemos abierto.</t>
  </si>
  <si>
    <t>Dado un usuario identificado, cuando acceda a la opción de ver ventanas entonces podrá observar todas las ventanas que se han ido almacenando a medida que han sido abiertas.</t>
  </si>
  <si>
    <t>Dado un usuario identificado, cuando acceda a la opción de ver extensiones, entonces podrá ver la lista de extensiones instaladas. Tras ello el usuario podrá seguir navegando.</t>
  </si>
  <si>
    <t>Dado un usuario identificado, cuando realice descargas, entonces se irán almacenando en el historial de descargas de la extensión. Esto se podrá comprobar mediante una ventana emergente que indicará tal extremo.</t>
  </si>
  <si>
    <t>Dado un usuario identificado, cuando haya iniciado sesión y acceda a la opción de  ver marcadores, entonces podrá realizar una búsqueda. Tras realizarla se mostrarán los marcadores que encajen con la búsqueda mostrando nombre y/o url de los marcadores.</t>
  </si>
  <si>
    <t>Dado un usuario identificado, cuando haya iniciado sesión y acceda a ver marcadores, entonces se mostrará el listado con sus diferentes páginas.</t>
  </si>
  <si>
    <t>Dado un usuario identificado, cuando haya iniciado sesión podrá acceder a la opción de añadir marcadores y entonces podrá crear carpetas y asignar marcadores a las mismas. Las carpetas deben tener un nombre diferente y no se admite la cadena vacía.
-------------------------------------------------------
Dado un usuario identificado, cuando acceda a la opción de añadir marcadores y ponga una carpeta con el mismo que una existente o sin nombre, entonces se mostrará un mensaje que indique que el nombre de la carpeta no es correcto.</t>
  </si>
  <si>
    <t>Dado un usuario identificado, cuando haya iniciado sesión y acceda a la opción de eliminar marcadores, entonces podrá eliminar los marcadores deseados a la vez. Tras ello se mostrará el listado de marcadores sin los registros eliminados.</t>
  </si>
  <si>
    <t>Dado un usuario identificado, cuando haya iniciado sesión, y modifique un marcador a través del navegador, accediendo a la opción de ver marcadores, entonces podrá observar el cambio realizado en el marcador en cuestión.</t>
  </si>
  <si>
    <t>Dado un usuario identificado, cuando haya iniciado sesión y acceda a la opción ver historial, entonces podrá ordenar el listado del historial por fecha y/o url de forma ascendente o descendente.</t>
  </si>
  <si>
    <t>Dado un usuario identificado, cuando haya iniciado sesión y acceda a la opción de ver historial. Entonces podrá ver el listado del historial organizado en diferentes páginas.</t>
  </si>
  <si>
    <t>Dado un usuario identificado, cuando haya iniciado sesión, tenga historial almacenado en la extensión, y haya eliminado una o varias entradas del historial desde el navegador, accederá a ver historial y entonces los registros eliminados no deben mostrarse.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</si>
</sst>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ont>
    <font>
      <b/>
      <sz val="11"/>
      <color theme="1"/>
      <name val="Calibri"/>
    </font>
    <font>
      <b/>
      <sz val="11"/>
      <color rgb="FF000000"/>
      <name val="Calibri"/>
    </font>
    <font>
      <sz val="11"/>
      <color rgb="FFFF0000"/>
      <name val="Calibri"/>
    </font>
    <font>
      <sz val="11"/>
      <color theme="1"/>
      <name val="Calibri"/>
    </font>
    <font>
      <sz val="11"/>
      <name val="Arial"/>
    </font>
    <font>
      <u/>
      <sz val="11"/>
      <color theme="1"/>
      <name val="Calibri"/>
    </font>
    <font>
      <sz val="11"/>
      <color rgb="FFBFBFBF"/>
      <name val="Calibri"/>
    </font>
    <font>
      <b/>
      <sz val="11"/>
      <color rgb="FFFF0000"/>
      <name val="Calibri"/>
    </font>
    <font>
      <sz val="11"/>
      <color rgb="FFA5A5A5"/>
      <name val="Calibri"/>
    </font>
    <font>
      <b/>
      <sz val="11"/>
      <color rgb="FFA5A5A5"/>
      <name val="Calibri"/>
    </font>
    <font>
      <u/>
      <sz val="11"/>
      <color rgb="FFA5A5A5"/>
      <name val="Calibri"/>
    </font>
    <font>
      <sz val="8"/>
      <name val="Arial"/>
    </font>
    <font>
      <sz val="11"/>
      <color theme="1"/>
      <name val="Calibri"/>
      <family val="2"/>
    </font>
    <font>
      <sz val="11"/>
      <name val="Calibri"/>
      <family val="2"/>
    </font>
    <font>
      <sz val="11"/>
      <name val="Arial"/>
      <family val="2"/>
    </font>
    <font>
      <sz val="11"/>
      <color theme="2" tint="-0.249977111117893"/>
      <name val="Calibri"/>
      <family val="2"/>
    </font>
    <font>
      <sz val="11"/>
      <color theme="2" tint="-0.249977111117893"/>
      <name val="Arial"/>
      <family val="2"/>
    </font>
  </fonts>
  <fills count="4">
    <fill>
      <patternFill patternType="none"/>
    </fill>
    <fill>
      <patternFill patternType="gray125"/>
    </fill>
    <fill>
      <patternFill patternType="solid">
        <fgColor rgb="FFD8D8D8"/>
        <bgColor rgb="FFD8D8D8"/>
      </patternFill>
    </fill>
    <fill>
      <patternFill patternType="solid">
        <fgColor rgb="FFBFBFBF"/>
        <bgColor rgb="FFBFBFBF"/>
      </patternFill>
    </fill>
  </fills>
  <borders count="31">
    <border>
      <left/>
      <right/>
      <top/>
      <bottom/>
      <diagonal/>
    </border>
    <border>
      <left style="medium">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bottom/>
      <diagonal/>
    </border>
    <border>
      <left style="medium">
        <color rgb="FF000000"/>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style="thin">
        <color rgb="FF000000"/>
      </right>
      <top/>
      <bottom style="thin">
        <color rgb="FFD8D8D8"/>
      </bottom>
      <diagonal/>
    </border>
    <border>
      <left style="thin">
        <color rgb="FF000000"/>
      </left>
      <right style="thin">
        <color rgb="FF000000"/>
      </right>
      <top style="thin">
        <color rgb="FFD8D8D8"/>
      </top>
      <bottom style="thin">
        <color rgb="FFBFBFBF"/>
      </bottom>
      <diagonal/>
    </border>
    <border>
      <left style="thin">
        <color rgb="FF000000"/>
      </left>
      <right style="thin">
        <color rgb="FF000000"/>
      </right>
      <top/>
      <bottom style="thin">
        <color rgb="FFBFBFBF"/>
      </bottom>
      <diagonal/>
    </border>
    <border>
      <left style="thin">
        <color rgb="FF000000"/>
      </left>
      <right style="medium">
        <color rgb="FF000000"/>
      </right>
      <top/>
      <bottom style="thin">
        <color rgb="FFBFBFBF"/>
      </bottom>
      <diagonal/>
    </border>
    <border>
      <left style="medium">
        <color rgb="FF000000"/>
      </left>
      <right style="thin">
        <color rgb="FF000000"/>
      </right>
      <top/>
      <bottom style="thin">
        <color rgb="FFBFBFBF"/>
      </bottom>
      <diagonal/>
    </border>
    <border>
      <left style="thin">
        <color rgb="FF000000"/>
      </left>
      <right style="thin">
        <color rgb="FF000000"/>
      </right>
      <top style="thin">
        <color rgb="FFBFBFBF"/>
      </top>
      <bottom/>
      <diagonal/>
    </border>
    <border>
      <left style="thin">
        <color rgb="FF000000"/>
      </left>
      <right style="medium">
        <color rgb="FF000000"/>
      </right>
      <top style="thin">
        <color rgb="FFBFBFBF"/>
      </top>
      <bottom/>
      <diagonal/>
    </border>
    <border>
      <left style="medium">
        <color rgb="FF000000"/>
      </left>
      <right style="thin">
        <color rgb="FF000000"/>
      </right>
      <top style="thin">
        <color rgb="FFBFBFBF"/>
      </top>
      <bottom/>
      <diagonal/>
    </border>
    <border>
      <left style="medium">
        <color rgb="FF000000"/>
      </left>
      <right style="thin">
        <color rgb="FF000000"/>
      </right>
      <top/>
      <bottom style="double">
        <color rgb="FF000000"/>
      </bottom>
      <diagonal/>
    </border>
    <border>
      <left/>
      <right style="thin">
        <color rgb="FF000000"/>
      </right>
      <top/>
      <bottom style="double">
        <color rgb="FF000000"/>
      </bottom>
      <diagonal/>
    </border>
    <border>
      <left style="thin">
        <color rgb="FF000000"/>
      </left>
      <right style="thin">
        <color rgb="FF000000"/>
      </right>
      <top/>
      <bottom style="double">
        <color rgb="FF000000"/>
      </bottom>
      <diagonal/>
    </border>
    <border>
      <left style="thin">
        <color rgb="FF000000"/>
      </left>
      <right style="medium">
        <color rgb="FF000000"/>
      </right>
      <top/>
      <bottom style="double">
        <color rgb="FF000000"/>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right/>
      <top/>
      <bottom/>
      <diagonal/>
    </border>
    <border diagonalUp="1" diagonalDown="1">
      <left style="medium">
        <color rgb="FF000000"/>
      </left>
      <right style="thin">
        <color rgb="FF000000"/>
      </right>
      <top/>
      <bottom/>
      <diagonal style="medium">
        <color theme="0" tint="-0.34998626667073579"/>
      </diagonal>
    </border>
    <border diagonalUp="1" diagonalDown="1">
      <left/>
      <right style="thin">
        <color rgb="FF000000"/>
      </right>
      <top/>
      <bottom/>
      <diagonal style="medium">
        <color theme="0" tint="-0.34998626667073579"/>
      </diagonal>
    </border>
    <border diagonalUp="1" diagonalDown="1">
      <left style="thin">
        <color rgb="FF000000"/>
      </left>
      <right style="thin">
        <color rgb="FF000000"/>
      </right>
      <top/>
      <bottom/>
      <diagonal style="medium">
        <color theme="0" tint="-0.34998626667073579"/>
      </diagonal>
    </border>
    <border diagonalUp="1" diagonalDown="1">
      <left style="thin">
        <color rgb="FF000000"/>
      </left>
      <right style="medium">
        <color rgb="FF000000"/>
      </right>
      <top/>
      <bottom/>
      <diagonal style="medium">
        <color theme="0" tint="-0.34998626667073579"/>
      </diagonal>
    </border>
  </borders>
  <cellStyleXfs count="1">
    <xf numFmtId="0" fontId="0" fillId="0" borderId="0"/>
  </cellStyleXfs>
  <cellXfs count="84">
    <xf numFmtId="0" fontId="0" fillId="0" borderId="0" xfId="0" applyFont="1" applyAlignment="1"/>
    <xf numFmtId="0" fontId="1" fillId="0" borderId="1" xfId="0" applyFont="1" applyBorder="1"/>
    <xf numFmtId="0" fontId="1" fillId="0" borderId="2" xfId="0" applyFont="1" applyBorder="1"/>
    <xf numFmtId="0" fontId="2" fillId="0" borderId="2" xfId="0" applyFont="1" applyBorder="1" applyAlignment="1"/>
    <xf numFmtId="0" fontId="1" fillId="0" borderId="3" xfId="0" applyFont="1" applyBorder="1"/>
    <xf numFmtId="0" fontId="1" fillId="0" borderId="4" xfId="0" applyFont="1" applyBorder="1"/>
    <xf numFmtId="0" fontId="1" fillId="0" borderId="3" xfId="0" applyFont="1" applyBorder="1" applyAlignment="1">
      <alignment horizontal="center"/>
    </xf>
    <xf numFmtId="0" fontId="4" fillId="0" borderId="6" xfId="0" applyFont="1" applyBorder="1" applyAlignment="1">
      <alignment horizontal="left" vertical="top"/>
    </xf>
    <xf numFmtId="0" fontId="4" fillId="0" borderId="7" xfId="0" applyFont="1" applyBorder="1" applyAlignment="1">
      <alignment horizontal="left" vertical="top" wrapText="1"/>
    </xf>
    <xf numFmtId="0" fontId="5"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4" fillId="0" borderId="8" xfId="0" applyFont="1" applyBorder="1" applyAlignment="1">
      <alignment horizontal="left" vertical="top"/>
    </xf>
    <xf numFmtId="0" fontId="4" fillId="0" borderId="9" xfId="0" applyFont="1" applyBorder="1" applyAlignment="1">
      <alignment horizontal="left" vertical="top"/>
    </xf>
    <xf numFmtId="0" fontId="4" fillId="0" borderId="0" xfId="0" applyFont="1" applyAlignment="1">
      <alignment horizontal="left" vertical="top"/>
    </xf>
    <xf numFmtId="0" fontId="4" fillId="0" borderId="10" xfId="0" applyFont="1" applyBorder="1" applyAlignment="1">
      <alignment horizontal="left" vertical="top" wrapText="1"/>
    </xf>
    <xf numFmtId="0" fontId="4" fillId="0" borderId="6" xfId="0" applyFont="1" applyBorder="1" applyAlignment="1">
      <alignment horizontal="left" vertical="top" wrapText="1"/>
    </xf>
    <xf numFmtId="0" fontId="6" fillId="0" borderId="0" xfId="0" applyFont="1" applyAlignment="1">
      <alignment horizontal="left" vertical="top"/>
    </xf>
    <xf numFmtId="0" fontId="4" fillId="0" borderId="11" xfId="0" applyFont="1" applyBorder="1" applyAlignment="1">
      <alignment horizontal="left" vertical="top" wrapText="1"/>
    </xf>
    <xf numFmtId="0" fontId="4" fillId="0" borderId="13" xfId="0" applyFont="1" applyBorder="1" applyAlignment="1">
      <alignment horizontal="left" vertical="top" wrapText="1"/>
    </xf>
    <xf numFmtId="0" fontId="4" fillId="0" borderId="14" xfId="0" applyFont="1" applyBorder="1" applyAlignment="1">
      <alignment horizontal="left" vertical="top"/>
    </xf>
    <xf numFmtId="0" fontId="4" fillId="0" borderId="12" xfId="0" applyFont="1" applyBorder="1" applyAlignment="1">
      <alignment horizontal="left" vertical="top"/>
    </xf>
    <xf numFmtId="0" fontId="4" fillId="0" borderId="13" xfId="0" applyFont="1" applyBorder="1" applyAlignment="1">
      <alignment horizontal="left" vertical="top"/>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17" xfId="0" applyFont="1" applyBorder="1" applyAlignment="1">
      <alignment horizontal="left" vertical="top"/>
    </xf>
    <xf numFmtId="0" fontId="4" fillId="0" borderId="15" xfId="0" applyFont="1" applyBorder="1" applyAlignment="1">
      <alignment horizontal="left" vertical="top"/>
    </xf>
    <xf numFmtId="0" fontId="4" fillId="0" borderId="16" xfId="0" applyFont="1" applyBorder="1" applyAlignment="1">
      <alignment horizontal="left" vertical="top"/>
    </xf>
    <xf numFmtId="0" fontId="7" fillId="0" borderId="0" xfId="0" applyFont="1" applyAlignment="1">
      <alignment horizontal="left" vertical="top"/>
    </xf>
    <xf numFmtId="0" fontId="4" fillId="0" borderId="18" xfId="0" applyFont="1" applyBorder="1" applyAlignment="1">
      <alignment horizontal="left" vertical="top"/>
    </xf>
    <xf numFmtId="0" fontId="4" fillId="0" borderId="19" xfId="0" applyFont="1" applyBorder="1" applyAlignment="1">
      <alignment horizontal="left" vertical="top" wrapText="1"/>
    </xf>
    <xf numFmtId="0" fontId="5" fillId="0" borderId="19" xfId="0" applyFont="1" applyBorder="1" applyAlignment="1">
      <alignment horizontal="left" vertical="top" wrapText="1"/>
    </xf>
    <xf numFmtId="0" fontId="4" fillId="0" borderId="20" xfId="0" applyFont="1" applyBorder="1" applyAlignment="1">
      <alignment horizontal="left" vertical="top" wrapText="1"/>
    </xf>
    <xf numFmtId="0" fontId="4" fillId="0" borderId="21" xfId="0" applyFont="1" applyBorder="1" applyAlignment="1">
      <alignment horizontal="left" vertical="top" wrapText="1"/>
    </xf>
    <xf numFmtId="0" fontId="4" fillId="0" borderId="20" xfId="0" applyFont="1" applyBorder="1" applyAlignment="1">
      <alignment horizontal="left" vertical="top"/>
    </xf>
    <xf numFmtId="0" fontId="4" fillId="0" borderId="21" xfId="0" applyFont="1" applyBorder="1" applyAlignment="1">
      <alignment horizontal="left" vertical="top"/>
    </xf>
    <xf numFmtId="49" fontId="5" fillId="0" borderId="7" xfId="0" applyNumberFormat="1" applyFont="1" applyBorder="1" applyAlignment="1">
      <alignment horizontal="left" vertical="top" wrapText="1"/>
    </xf>
    <xf numFmtId="49" fontId="4" fillId="0" borderId="8" xfId="0" applyNumberFormat="1" applyFont="1" applyBorder="1" applyAlignment="1">
      <alignment horizontal="left" vertical="top" wrapText="1"/>
    </xf>
    <xf numFmtId="0" fontId="4" fillId="0" borderId="8" xfId="0" applyFont="1" applyBorder="1" applyAlignment="1">
      <alignment vertical="top" wrapText="1"/>
    </xf>
    <xf numFmtId="0" fontId="4" fillId="0" borderId="9" xfId="0" applyFont="1" applyBorder="1" applyAlignment="1">
      <alignment vertical="top" wrapText="1"/>
    </xf>
    <xf numFmtId="0" fontId="4" fillId="0" borderId="20" xfId="0" applyFont="1" applyBorder="1" applyAlignment="1">
      <alignment vertical="top" wrapText="1"/>
    </xf>
    <xf numFmtId="0" fontId="4" fillId="0" borderId="21" xfId="0" applyFont="1" applyBorder="1" applyAlignment="1">
      <alignment vertical="top" wrapText="1"/>
    </xf>
    <xf numFmtId="0" fontId="4" fillId="0" borderId="8" xfId="0" applyFont="1" applyBorder="1" applyAlignment="1">
      <alignment vertical="top" wrapText="1"/>
    </xf>
    <xf numFmtId="0" fontId="4" fillId="0" borderId="20" xfId="0" applyFont="1" applyBorder="1" applyAlignment="1">
      <alignment vertical="top" wrapText="1"/>
    </xf>
    <xf numFmtId="0" fontId="4" fillId="0" borderId="22" xfId="0" applyFont="1" applyBorder="1" applyAlignment="1">
      <alignment horizontal="left" vertical="top"/>
    </xf>
    <xf numFmtId="0" fontId="4" fillId="0" borderId="23" xfId="0" applyFont="1" applyBorder="1" applyAlignment="1">
      <alignment horizontal="left" vertical="top" wrapText="1"/>
    </xf>
    <xf numFmtId="0" fontId="5" fillId="0" borderId="23" xfId="0" applyFont="1" applyBorder="1" applyAlignment="1">
      <alignment horizontal="left" vertical="top" wrapText="1"/>
    </xf>
    <xf numFmtId="0" fontId="4" fillId="0" borderId="24" xfId="0" applyFont="1" applyBorder="1" applyAlignment="1">
      <alignment horizontal="left" vertical="top" wrapText="1"/>
    </xf>
    <xf numFmtId="0" fontId="4" fillId="0" borderId="24" xfId="0" applyFont="1" applyBorder="1" applyAlignment="1">
      <alignment vertical="top" wrapText="1"/>
    </xf>
    <xf numFmtId="0" fontId="4" fillId="0" borderId="25" xfId="0" applyFont="1" applyBorder="1" applyAlignment="1">
      <alignment vertical="top" wrapText="1"/>
    </xf>
    <xf numFmtId="0" fontId="4" fillId="0" borderId="24" xfId="0" applyFont="1" applyBorder="1" applyAlignment="1">
      <alignment horizontal="left" vertical="top"/>
    </xf>
    <xf numFmtId="0" fontId="4" fillId="0" borderId="25" xfId="0" applyFont="1" applyBorder="1" applyAlignment="1">
      <alignment horizontal="left" vertical="top"/>
    </xf>
    <xf numFmtId="0" fontId="7" fillId="2" borderId="26" xfId="0" applyFont="1" applyFill="1" applyBorder="1" applyAlignment="1">
      <alignment wrapText="1"/>
    </xf>
    <xf numFmtId="0" fontId="7" fillId="2" borderId="26" xfId="0" applyFont="1" applyFill="1" applyBorder="1"/>
    <xf numFmtId="0" fontId="7" fillId="2" borderId="26" xfId="0" applyFont="1" applyFill="1" applyBorder="1" applyAlignment="1">
      <alignment horizontal="center"/>
    </xf>
    <xf numFmtId="0" fontId="4" fillId="2" borderId="26" xfId="0" applyFont="1" applyFill="1" applyBorder="1"/>
    <xf numFmtId="0" fontId="9" fillId="0" borderId="0" xfId="0" applyFont="1"/>
    <xf numFmtId="0" fontId="10" fillId="0" borderId="0" xfId="0" applyFont="1"/>
    <xf numFmtId="0" fontId="9" fillId="3" borderId="26" xfId="0" applyFont="1" applyFill="1" applyBorder="1"/>
    <xf numFmtId="0" fontId="11" fillId="0" borderId="0" xfId="0" applyFont="1"/>
    <xf numFmtId="0" fontId="0" fillId="0" borderId="0" xfId="0" applyFont="1" applyAlignment="1"/>
    <xf numFmtId="0" fontId="13" fillId="0" borderId="7" xfId="0" applyFont="1" applyBorder="1" applyAlignment="1">
      <alignment horizontal="left" vertical="top" wrapText="1"/>
    </xf>
    <xf numFmtId="0" fontId="13" fillId="0" borderId="8" xfId="0" applyFont="1" applyBorder="1" applyAlignment="1">
      <alignment horizontal="left" vertical="top" wrapText="1"/>
    </xf>
    <xf numFmtId="0" fontId="13" fillId="0" borderId="8" xfId="0" applyFont="1" applyBorder="1" applyAlignment="1">
      <alignment vertical="top" wrapText="1"/>
    </xf>
    <xf numFmtId="0" fontId="14" fillId="0" borderId="7" xfId="0" applyFont="1" applyBorder="1" applyAlignment="1">
      <alignment horizontal="left" vertical="top" wrapText="1"/>
    </xf>
    <xf numFmtId="0" fontId="15" fillId="0" borderId="7" xfId="0" applyFont="1" applyBorder="1" applyAlignment="1">
      <alignment horizontal="left" vertical="top" wrapText="1"/>
    </xf>
    <xf numFmtId="0" fontId="14" fillId="0" borderId="8" xfId="0" applyFont="1" applyBorder="1" applyAlignment="1">
      <alignment horizontal="left" vertical="top" wrapText="1"/>
    </xf>
    <xf numFmtId="0" fontId="14" fillId="0" borderId="8" xfId="0" applyFont="1" applyBorder="1" applyAlignment="1">
      <alignment vertical="top" wrapText="1"/>
    </xf>
    <xf numFmtId="0" fontId="14" fillId="0" borderId="6" xfId="0" applyFont="1" applyBorder="1" applyAlignment="1">
      <alignment horizontal="left" vertical="top"/>
    </xf>
    <xf numFmtId="0" fontId="16" fillId="0" borderId="27" xfId="0" applyFont="1" applyBorder="1" applyAlignment="1">
      <alignment horizontal="left" vertical="top"/>
    </xf>
    <xf numFmtId="0" fontId="16" fillId="0" borderId="28" xfId="0" applyFont="1" applyBorder="1" applyAlignment="1">
      <alignment horizontal="left" vertical="top" wrapText="1"/>
    </xf>
    <xf numFmtId="0" fontId="17" fillId="0" borderId="28" xfId="0" applyFont="1" applyBorder="1" applyAlignment="1">
      <alignment horizontal="left" vertical="top" wrapText="1"/>
    </xf>
    <xf numFmtId="0" fontId="16" fillId="0" borderId="29" xfId="0" applyFont="1" applyBorder="1" applyAlignment="1">
      <alignment horizontal="left" vertical="top" wrapText="1"/>
    </xf>
    <xf numFmtId="0" fontId="4" fillId="0" borderId="30" xfId="0" applyFont="1" applyBorder="1" applyAlignment="1">
      <alignment horizontal="left" vertical="top" wrapText="1"/>
    </xf>
    <xf numFmtId="0" fontId="4" fillId="0" borderId="27" xfId="0" applyFont="1" applyBorder="1" applyAlignment="1">
      <alignment horizontal="left" vertical="top"/>
    </xf>
    <xf numFmtId="0" fontId="4" fillId="0" borderId="29" xfId="0" applyFont="1" applyBorder="1" applyAlignment="1">
      <alignment horizontal="left" vertical="top"/>
    </xf>
    <xf numFmtId="0" fontId="4" fillId="0" borderId="30" xfId="0" applyFont="1" applyBorder="1" applyAlignment="1">
      <alignment horizontal="left" vertical="top"/>
    </xf>
    <xf numFmtId="0" fontId="13" fillId="0" borderId="12" xfId="0" applyFont="1" applyBorder="1" applyAlignment="1">
      <alignment horizontal="left" vertical="top" wrapText="1"/>
    </xf>
    <xf numFmtId="0" fontId="13" fillId="0" borderId="15" xfId="0" applyFont="1" applyBorder="1" applyAlignment="1">
      <alignment horizontal="left" vertical="top" wrapText="1"/>
    </xf>
    <xf numFmtId="0" fontId="13" fillId="0" borderId="20" xfId="0" applyFont="1" applyBorder="1" applyAlignment="1">
      <alignment horizontal="left" vertical="top" wrapText="1"/>
    </xf>
    <xf numFmtId="0" fontId="3" fillId="0" borderId="5" xfId="0" applyFont="1" applyBorder="1" applyAlignment="1">
      <alignment horizontal="center"/>
    </xf>
    <xf numFmtId="0" fontId="0" fillId="0" borderId="0" xfId="0" applyFont="1" applyAlignment="1"/>
    <xf numFmtId="0" fontId="8" fillId="0" borderId="0" xfId="0" applyFont="1" applyAlignment="1">
      <alignment horizontal="center"/>
    </xf>
  </cellXfs>
  <cellStyles count="1">
    <cellStyle name="Normal" xfId="0" builtinId="0"/>
  </cellStyles>
  <dxfs count="30">
    <dxf>
      <fill>
        <patternFill patternType="solid">
          <fgColor rgb="FFC00000"/>
          <bgColor rgb="FFC00000"/>
        </patternFill>
      </fill>
    </dxf>
    <dxf>
      <fill>
        <patternFill patternType="solid">
          <fgColor rgb="FFFFC000"/>
          <bgColor rgb="FFFFC000"/>
        </patternFill>
      </fill>
    </dxf>
    <dxf>
      <fill>
        <patternFill patternType="solid">
          <fgColor theme="6"/>
          <bgColor theme="6"/>
        </patternFill>
      </fill>
    </dxf>
    <dxf>
      <fill>
        <patternFill patternType="solid">
          <fgColor rgb="FFC00000"/>
          <bgColor rgb="FFC00000"/>
        </patternFill>
      </fill>
    </dxf>
    <dxf>
      <fill>
        <patternFill patternType="solid">
          <fgColor rgb="FFFFC000"/>
          <bgColor rgb="FFFFC000"/>
        </patternFill>
      </fill>
    </dxf>
    <dxf>
      <fill>
        <patternFill patternType="solid">
          <fgColor theme="6"/>
          <bgColor theme="6"/>
        </patternFill>
      </fill>
    </dxf>
    <dxf>
      <fill>
        <patternFill patternType="solid">
          <fgColor rgb="FFC00000"/>
          <bgColor rgb="FFC00000"/>
        </patternFill>
      </fill>
    </dxf>
    <dxf>
      <fill>
        <patternFill patternType="solid">
          <fgColor rgb="FFFFC000"/>
          <bgColor rgb="FFFFC000"/>
        </patternFill>
      </fill>
    </dxf>
    <dxf>
      <fill>
        <patternFill patternType="solid">
          <fgColor theme="6"/>
          <bgColor theme="6"/>
        </patternFill>
      </fill>
    </dxf>
    <dxf>
      <fill>
        <patternFill patternType="solid">
          <fgColor rgb="FFC00000"/>
          <bgColor rgb="FFC00000"/>
        </patternFill>
      </fill>
    </dxf>
    <dxf>
      <fill>
        <patternFill patternType="solid">
          <fgColor rgb="FFFFC000"/>
          <bgColor rgb="FFFFC000"/>
        </patternFill>
      </fill>
    </dxf>
    <dxf>
      <fill>
        <patternFill patternType="solid">
          <fgColor theme="6"/>
          <bgColor theme="6"/>
        </patternFill>
      </fill>
    </dxf>
    <dxf>
      <fill>
        <patternFill patternType="solid">
          <fgColor rgb="FFC00000"/>
          <bgColor rgb="FFC00000"/>
        </patternFill>
      </fill>
    </dxf>
    <dxf>
      <fill>
        <patternFill patternType="solid">
          <fgColor rgb="FFFFC000"/>
          <bgColor rgb="FFFFC000"/>
        </patternFill>
      </fill>
    </dxf>
    <dxf>
      <fill>
        <patternFill patternType="solid">
          <fgColor theme="6"/>
          <bgColor theme="6"/>
        </patternFill>
      </fill>
    </dxf>
    <dxf>
      <fill>
        <patternFill patternType="solid">
          <fgColor rgb="FFC00000"/>
          <bgColor rgb="FFC00000"/>
        </patternFill>
      </fill>
    </dxf>
    <dxf>
      <fill>
        <patternFill patternType="solid">
          <fgColor rgb="FFFFC000"/>
          <bgColor rgb="FFFFC000"/>
        </patternFill>
      </fill>
    </dxf>
    <dxf>
      <fill>
        <patternFill patternType="solid">
          <fgColor theme="6"/>
          <bgColor theme="6"/>
        </patternFill>
      </fill>
    </dxf>
    <dxf>
      <fill>
        <patternFill patternType="solid">
          <fgColor rgb="FFC00000"/>
          <bgColor rgb="FFC00000"/>
        </patternFill>
      </fill>
    </dxf>
    <dxf>
      <fill>
        <patternFill patternType="solid">
          <fgColor rgb="FFFFC000"/>
          <bgColor rgb="FFFFC000"/>
        </patternFill>
      </fill>
    </dxf>
    <dxf>
      <fill>
        <patternFill patternType="solid">
          <fgColor theme="6"/>
          <bgColor theme="6"/>
        </patternFill>
      </fill>
    </dxf>
    <dxf>
      <fill>
        <patternFill patternType="solid">
          <fgColor rgb="FFC00000"/>
          <bgColor rgb="FFC00000"/>
        </patternFill>
      </fill>
    </dxf>
    <dxf>
      <fill>
        <patternFill patternType="solid">
          <fgColor rgb="FFFFC000"/>
          <bgColor rgb="FFFFC000"/>
        </patternFill>
      </fill>
    </dxf>
    <dxf>
      <fill>
        <patternFill patternType="solid">
          <fgColor theme="6"/>
          <bgColor theme="6"/>
        </patternFill>
      </fill>
    </dxf>
    <dxf>
      <fill>
        <patternFill patternType="solid">
          <fgColor rgb="FFC00000"/>
          <bgColor rgb="FFC00000"/>
        </patternFill>
      </fill>
    </dxf>
    <dxf>
      <fill>
        <patternFill patternType="solid">
          <fgColor rgb="FFFFC000"/>
          <bgColor rgb="FFFFC000"/>
        </patternFill>
      </fill>
    </dxf>
    <dxf>
      <fill>
        <patternFill patternType="solid">
          <fgColor theme="6"/>
          <bgColor theme="6"/>
        </patternFill>
      </fill>
    </dxf>
    <dxf>
      <fill>
        <patternFill patternType="solid">
          <fgColor rgb="FFC00000"/>
          <bgColor rgb="FFC00000"/>
        </patternFill>
      </fill>
    </dxf>
    <dxf>
      <fill>
        <patternFill patternType="solid">
          <fgColor rgb="FFFFC000"/>
          <bgColor rgb="FFFFC000"/>
        </patternFill>
      </fill>
    </dxf>
    <dxf>
      <fill>
        <patternFill patternType="solid">
          <fgColor theme="6"/>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lang="es-ES"/>
              <a:t>Burndown Chart</a:t>
            </a:r>
          </a:p>
        </c:rich>
      </c:tx>
      <c:overlay val="0"/>
    </c:title>
    <c:autoTitleDeleted val="0"/>
    <c:plotArea>
      <c:layout/>
      <c:lineChart>
        <c:grouping val="standard"/>
        <c:varyColors val="1"/>
        <c:ser>
          <c:idx val="0"/>
          <c:order val="0"/>
          <c:tx>
            <c:strRef>
              <c:f>'Product Backlog'!$S$140</c:f>
              <c:strCache>
                <c:ptCount val="1"/>
                <c:pt idx="0">
                  <c:v>Estimado</c:v>
                </c:pt>
              </c:strCache>
            </c:strRef>
          </c:tx>
          <c:spPr>
            <a:ln w="28575" cmpd="sng">
              <a:solidFill>
                <a:schemeClr val="accent1"/>
              </a:solidFill>
            </a:ln>
          </c:spPr>
          <c:marker>
            <c:symbol val="none"/>
          </c:marker>
          <c:dLbls>
            <c:spPr>
              <a:noFill/>
              <a:ln>
                <a:noFill/>
              </a:ln>
              <a:effectLst/>
            </c:spPr>
            <c:txPr>
              <a:bodyPr/>
              <a:lstStyle/>
              <a:p>
                <a:pPr lvl="0">
                  <a:defRPr sz="900" b="0" i="0"/>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'Product Backlog'!$R$141:$R$189</c:f>
              <c:strCache>
                <c:ptCount val="41"/>
                <c:pt idx="0">
                  <c:v>Sprint </c:v>
                </c:pt>
                <c:pt idx="10">
                  <c:v>Sprint 1</c:v>
                </c:pt>
                <c:pt idx="25">
                  <c:v>Sprint 2</c:v>
                </c:pt>
                <c:pt idx="40">
                  <c:v>Sprint 3</c:v>
                </c:pt>
              </c:strCache>
            </c:strRef>
          </c:cat>
          <c:val>
            <c:numRef>
              <c:f>'Product Backlog'!$S$141:$S$189</c:f>
              <c:numCache>
                <c:formatCode>General</c:formatCode>
                <c:ptCount val="49"/>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numCache>
            </c:numRef>
          </c:val>
          <c:smooth val="0"/>
          <c:extLst>
            <c:ext xmlns:c16="http://schemas.microsoft.com/office/drawing/2014/chart" uri="{C3380CC4-5D6E-409C-BE32-E72D297353CC}">
              <c16:uniqueId val="{00000000-2E23-4437-8053-53AF7835F079}"/>
            </c:ext>
          </c:extLst>
        </c:ser>
        <c:ser>
          <c:idx val="1"/>
          <c:order val="1"/>
          <c:tx>
            <c:strRef>
              <c:f>'Product Backlog'!$T$140</c:f>
              <c:strCache>
                <c:ptCount val="1"/>
                <c:pt idx="0">
                  <c:v>Progreso</c:v>
                </c:pt>
              </c:strCache>
            </c:strRef>
          </c:tx>
          <c:spPr>
            <a:ln w="28575" cmpd="sng">
              <a:solidFill>
                <a:schemeClr val="accent2"/>
              </a:solidFill>
            </a:ln>
          </c:spPr>
          <c:marker>
            <c:symbol val="none"/>
          </c:marker>
          <c:dLbls>
            <c:spPr>
              <a:noFill/>
              <a:ln>
                <a:noFill/>
              </a:ln>
              <a:effectLst/>
            </c:spPr>
            <c:txPr>
              <a:bodyPr/>
              <a:lstStyle/>
              <a:p>
                <a:pPr lvl="0">
                  <a:defRPr sz="900" b="0" i="0"/>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'Product Backlog'!$R$141:$R$189</c:f>
              <c:strCache>
                <c:ptCount val="41"/>
                <c:pt idx="0">
                  <c:v>Sprint </c:v>
                </c:pt>
                <c:pt idx="10">
                  <c:v>Sprint 1</c:v>
                </c:pt>
                <c:pt idx="25">
                  <c:v>Sprint 2</c:v>
                </c:pt>
                <c:pt idx="40">
                  <c:v>Sprint 3</c:v>
                </c:pt>
              </c:strCache>
            </c:strRef>
          </c:cat>
          <c:val>
            <c:numRef>
              <c:f>'Product Backlog'!$T$141:$T$189</c:f>
              <c:numCache>
                <c:formatCode>General</c:formatCode>
                <c:ptCount val="49"/>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numCache>
            </c:numRef>
          </c:val>
          <c:smooth val="0"/>
          <c:extLst>
            <c:ext xmlns:c16="http://schemas.microsoft.com/office/drawing/2014/chart" uri="{C3380CC4-5D6E-409C-BE32-E72D297353CC}">
              <c16:uniqueId val="{00000001-2E23-4437-8053-53AF7835F079}"/>
            </c:ext>
          </c:extLst>
        </c:ser>
        <c:dLbls>
          <c:showLegendKey val="0"/>
          <c:showVal val="0"/>
          <c:showCatName val="0"/>
          <c:showSerName val="0"/>
          <c:showPercent val="0"/>
          <c:showBubbleSize val="0"/>
        </c:dLbls>
        <c:smooth val="0"/>
        <c:axId val="1802181039"/>
        <c:axId val="1852647908"/>
      </c:lineChart>
      <c:catAx>
        <c:axId val="1802181039"/>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cross"/>
        <c:minorTickMark val="cross"/>
        <c:tickLblPos val="nextTo"/>
        <c:txPr>
          <a:bodyPr/>
          <a:lstStyle/>
          <a:p>
            <a:pPr lvl="0">
              <a:defRPr sz="900" b="0" i="0">
                <a:solidFill>
                  <a:srgbClr val="000000"/>
                </a:solidFill>
                <a:latin typeface="+mn-lt"/>
              </a:defRPr>
            </a:pPr>
            <a:endParaRPr lang="es-ES"/>
          </a:p>
        </c:txPr>
        <c:crossAx val="1852647908"/>
        <c:crosses val="autoZero"/>
        <c:auto val="1"/>
        <c:lblAlgn val="ctr"/>
        <c:lblOffset val="100"/>
        <c:noMultiLvlLbl val="1"/>
      </c:catAx>
      <c:valAx>
        <c:axId val="18526479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S"/>
              </a:p>
            </c:rich>
          </c:tx>
          <c:overlay val="0"/>
        </c:title>
        <c:numFmt formatCode="General" sourceLinked="1"/>
        <c:majorTickMark val="cross"/>
        <c:minorTickMark val="cross"/>
        <c:tickLblPos val="nextTo"/>
        <c:spPr>
          <a:ln w="47625">
            <a:noFill/>
          </a:ln>
        </c:spPr>
        <c:txPr>
          <a:bodyPr/>
          <a:lstStyle/>
          <a:p>
            <a:pPr lvl="0">
              <a:defRPr sz="900" b="0" i="0">
                <a:solidFill>
                  <a:srgbClr val="000000"/>
                </a:solidFill>
                <a:latin typeface="+mn-lt"/>
              </a:defRPr>
            </a:pPr>
            <a:endParaRPr lang="es-ES"/>
          </a:p>
        </c:txPr>
        <c:crossAx val="1802181039"/>
        <c:crosses val="autoZero"/>
        <c:crossBetween val="between"/>
      </c:valAx>
    </c:plotArea>
    <c:legend>
      <c:legendPos val="b"/>
      <c:overlay val="0"/>
      <c:txPr>
        <a:bodyPr/>
        <a:lstStyle/>
        <a:p>
          <a:pPr lvl="0">
            <a:defRPr sz="900" b="0" i="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200025</xdr:colOff>
      <xdr:row>132</xdr:row>
      <xdr:rowOff>9525</xdr:rowOff>
    </xdr:from>
    <xdr:ext cx="11172825" cy="3762375"/>
    <xdr:graphicFrame macro="">
      <xdr:nvGraphicFramePr>
        <xdr:cNvPr id="1719849009" name="Chart 1">
          <a:extLst>
            <a:ext uri="{FF2B5EF4-FFF2-40B4-BE49-F238E27FC236}">
              <a16:creationId xmlns:a16="http://schemas.microsoft.com/office/drawing/2014/main" id="{00000000-0008-0000-0000-000031D082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016"/>
  <sheetViews>
    <sheetView tabSelected="1" zoomScale="60" zoomScaleNormal="60" workbookViewId="0">
      <pane ySplit="1" topLeftCell="A45" activePane="bottomLeft" state="frozen"/>
      <selection pane="bottomLeft" activeCell="E39" sqref="E39"/>
    </sheetView>
  </sheetViews>
  <sheetFormatPr baseColWidth="10" defaultColWidth="12.6640625" defaultRowHeight="15" customHeight="1" x14ac:dyDescent="0.3"/>
  <cols>
    <col min="1" max="1" width="17.75" customWidth="1"/>
    <col min="2" max="2" width="29.4140625" customWidth="1"/>
    <col min="3" max="3" width="30.1640625" customWidth="1"/>
    <col min="4" max="4" width="44.75" customWidth="1"/>
    <col min="5" max="5" width="56.9140625" customWidth="1"/>
    <col min="6" max="6" width="56.1640625" customWidth="1"/>
    <col min="7" max="7" width="13.9140625" customWidth="1"/>
    <col min="8" max="8" width="12.75" customWidth="1"/>
    <col min="9" max="10" width="14.75" customWidth="1"/>
    <col min="11" max="11" width="13.25" customWidth="1"/>
    <col min="12" max="12" width="9.6640625" customWidth="1"/>
    <col min="13" max="14" width="7.75" customWidth="1"/>
    <col min="15" max="15" width="12.75" customWidth="1"/>
    <col min="16" max="16" width="6.25" customWidth="1"/>
    <col min="17" max="17" width="10.5" customWidth="1"/>
    <col min="18" max="18" width="10.1640625" customWidth="1"/>
    <col min="19" max="19" width="13.4140625" customWidth="1"/>
    <col min="20" max="20" width="14.75" customWidth="1"/>
    <col min="21" max="37" width="7.75" customWidth="1"/>
  </cols>
  <sheetData>
    <row r="1" spans="1:37" ht="14.25" customHeight="1" x14ac:dyDescent="0.35">
      <c r="A1" s="1" t="s">
        <v>0</v>
      </c>
      <c r="B1" s="2" t="s">
        <v>1</v>
      </c>
      <c r="C1" s="3" t="s">
        <v>2</v>
      </c>
      <c r="D1" s="4" t="s">
        <v>3</v>
      </c>
      <c r="E1" s="4" t="s">
        <v>4</v>
      </c>
      <c r="F1" s="5" t="s">
        <v>5</v>
      </c>
      <c r="G1" s="1" t="s">
        <v>6</v>
      </c>
      <c r="H1" s="6" t="s">
        <v>7</v>
      </c>
      <c r="I1" s="5" t="s">
        <v>8</v>
      </c>
      <c r="J1" s="1" t="s">
        <v>9</v>
      </c>
      <c r="K1" s="5" t="s">
        <v>10</v>
      </c>
      <c r="L1" s="81" t="s">
        <v>11</v>
      </c>
      <c r="M1" s="82"/>
      <c r="N1" s="82"/>
      <c r="O1" s="82"/>
      <c r="P1" s="82"/>
      <c r="Q1" s="82"/>
    </row>
    <row r="2" spans="1:37" ht="203" x14ac:dyDescent="0.3">
      <c r="A2" s="7" t="s">
        <v>12</v>
      </c>
      <c r="B2" s="8" t="s">
        <v>13</v>
      </c>
      <c r="C2" s="9" t="s">
        <v>14</v>
      </c>
      <c r="D2" s="10" t="s">
        <v>15</v>
      </c>
      <c r="E2" s="11" t="s">
        <v>16</v>
      </c>
      <c r="F2" s="12"/>
      <c r="G2" s="7"/>
      <c r="H2" s="13"/>
      <c r="I2" s="14"/>
      <c r="J2" s="7"/>
      <c r="K2" s="14"/>
      <c r="L2" s="15"/>
      <c r="M2" s="15"/>
      <c r="N2" s="15"/>
      <c r="O2" s="15"/>
      <c r="P2" s="15"/>
      <c r="Q2" s="15"/>
      <c r="R2" s="15"/>
      <c r="S2" s="15"/>
      <c r="T2" s="15"/>
      <c r="U2" s="15"/>
      <c r="V2" s="15"/>
      <c r="W2" s="15"/>
      <c r="X2" s="15"/>
      <c r="Y2" s="15"/>
      <c r="Z2" s="15"/>
      <c r="AA2" s="15"/>
      <c r="AB2" s="15"/>
      <c r="AC2" s="15"/>
      <c r="AD2" s="15"/>
      <c r="AE2" s="15"/>
      <c r="AF2" s="15"/>
      <c r="AG2" s="15"/>
      <c r="AH2" s="15"/>
      <c r="AI2" s="15"/>
      <c r="AJ2" s="15"/>
      <c r="AK2" s="15"/>
    </row>
    <row r="3" spans="1:37" ht="203" x14ac:dyDescent="0.3">
      <c r="A3" s="7" t="s">
        <v>17</v>
      </c>
      <c r="B3" s="8" t="s">
        <v>18</v>
      </c>
      <c r="C3" s="9" t="s">
        <v>14</v>
      </c>
      <c r="D3" s="16" t="s">
        <v>19</v>
      </c>
      <c r="E3" s="63" t="s">
        <v>488</v>
      </c>
      <c r="F3" s="12"/>
      <c r="G3" s="7"/>
      <c r="H3" s="13"/>
      <c r="I3" s="14"/>
      <c r="J3" s="7"/>
      <c r="K3" s="14"/>
      <c r="L3" s="15"/>
      <c r="M3" s="15"/>
      <c r="N3" s="15"/>
      <c r="O3" s="15"/>
      <c r="P3" s="15"/>
      <c r="Q3" s="15"/>
      <c r="R3" s="15"/>
      <c r="S3" s="15"/>
      <c r="T3" s="15"/>
      <c r="U3" s="15"/>
      <c r="V3" s="15"/>
      <c r="W3" s="15"/>
      <c r="X3" s="15"/>
      <c r="Y3" s="15"/>
      <c r="Z3" s="15"/>
      <c r="AA3" s="15"/>
      <c r="AB3" s="15"/>
      <c r="AC3" s="15"/>
      <c r="AD3" s="15"/>
      <c r="AE3" s="15"/>
      <c r="AF3" s="15"/>
      <c r="AG3" s="15"/>
      <c r="AH3" s="15"/>
      <c r="AI3" s="15"/>
      <c r="AJ3" s="15"/>
      <c r="AK3" s="15"/>
    </row>
    <row r="4" spans="1:37" ht="58" x14ac:dyDescent="0.3">
      <c r="A4" s="70" t="s">
        <v>20</v>
      </c>
      <c r="B4" s="71" t="s">
        <v>21</v>
      </c>
      <c r="C4" s="72" t="s">
        <v>14</v>
      </c>
      <c r="D4" s="73" t="s">
        <v>22</v>
      </c>
      <c r="E4" s="73" t="s">
        <v>23</v>
      </c>
      <c r="F4" s="74"/>
      <c r="G4" s="75"/>
      <c r="H4" s="76"/>
      <c r="I4" s="77"/>
      <c r="J4" s="75"/>
      <c r="K4" s="77"/>
      <c r="L4" s="15"/>
      <c r="M4" s="15"/>
      <c r="N4" s="15"/>
      <c r="O4" s="15"/>
      <c r="P4" s="15"/>
      <c r="Q4" s="15"/>
      <c r="R4" s="15"/>
      <c r="S4" s="15"/>
      <c r="T4" s="15"/>
      <c r="U4" s="15"/>
      <c r="V4" s="15"/>
      <c r="W4" s="15"/>
      <c r="X4" s="15"/>
      <c r="Y4" s="15"/>
      <c r="Z4" s="15"/>
      <c r="AA4" s="15"/>
      <c r="AB4" s="15"/>
      <c r="AC4" s="15"/>
      <c r="AD4" s="15"/>
      <c r="AE4" s="15"/>
      <c r="AF4" s="15"/>
      <c r="AG4" s="15"/>
      <c r="AH4" s="15"/>
      <c r="AI4" s="15"/>
      <c r="AJ4" s="15"/>
      <c r="AK4" s="15"/>
    </row>
    <row r="5" spans="1:37" ht="58" x14ac:dyDescent="0.3">
      <c r="A5" s="7" t="s">
        <v>24</v>
      </c>
      <c r="B5" s="8" t="s">
        <v>25</v>
      </c>
      <c r="C5" s="9" t="s">
        <v>14</v>
      </c>
      <c r="D5" s="16" t="s">
        <v>26</v>
      </c>
      <c r="E5" s="63" t="s">
        <v>489</v>
      </c>
      <c r="F5" s="12"/>
      <c r="G5" s="7"/>
      <c r="H5" s="13"/>
      <c r="I5" s="14"/>
      <c r="J5" s="17"/>
      <c r="K5" s="14"/>
      <c r="L5" s="15"/>
      <c r="M5" s="15"/>
      <c r="N5" s="15"/>
      <c r="O5" s="15"/>
      <c r="P5" s="15"/>
      <c r="Q5" s="15"/>
      <c r="R5" s="15"/>
      <c r="S5" s="15"/>
      <c r="T5" s="15"/>
      <c r="U5" s="15"/>
      <c r="V5" s="15"/>
      <c r="W5" s="15"/>
      <c r="X5" s="15"/>
      <c r="Y5" s="15"/>
      <c r="Z5" s="15"/>
      <c r="AA5" s="15"/>
      <c r="AB5" s="15"/>
      <c r="AC5" s="15"/>
      <c r="AD5" s="15"/>
      <c r="AE5" s="15"/>
      <c r="AF5" s="15"/>
      <c r="AG5" s="15"/>
      <c r="AH5" s="15"/>
      <c r="AI5" s="15"/>
      <c r="AJ5" s="15"/>
      <c r="AK5" s="15"/>
    </row>
    <row r="6" spans="1:37" ht="58" x14ac:dyDescent="0.3">
      <c r="A6" s="7" t="s">
        <v>27</v>
      </c>
      <c r="B6" s="8" t="s">
        <v>28</v>
      </c>
      <c r="C6" s="9" t="s">
        <v>14</v>
      </c>
      <c r="D6" s="16" t="s">
        <v>29</v>
      </c>
      <c r="E6" s="11" t="s">
        <v>30</v>
      </c>
      <c r="F6" s="12"/>
      <c r="G6" s="7"/>
      <c r="H6" s="13"/>
      <c r="I6" s="14"/>
      <c r="J6" s="7"/>
      <c r="K6" s="14"/>
      <c r="L6" s="15"/>
      <c r="M6" s="18"/>
      <c r="N6" s="15"/>
      <c r="O6" s="15"/>
      <c r="P6" s="15"/>
      <c r="Q6" s="15"/>
      <c r="R6" s="15"/>
      <c r="S6" s="15"/>
      <c r="T6" s="15"/>
      <c r="U6" s="15"/>
      <c r="V6" s="15"/>
      <c r="W6" s="15"/>
      <c r="X6" s="15"/>
      <c r="Y6" s="15"/>
      <c r="Z6" s="15"/>
      <c r="AA6" s="15"/>
      <c r="AB6" s="15"/>
      <c r="AC6" s="15"/>
      <c r="AD6" s="15"/>
      <c r="AE6" s="15"/>
      <c r="AF6" s="15"/>
      <c r="AG6" s="15"/>
      <c r="AH6" s="15"/>
      <c r="AI6" s="15"/>
      <c r="AJ6" s="15"/>
      <c r="AK6" s="15"/>
    </row>
    <row r="7" spans="1:37" ht="29" x14ac:dyDescent="0.3">
      <c r="A7" s="7" t="s">
        <v>31</v>
      </c>
      <c r="B7" s="8" t="s">
        <v>32</v>
      </c>
      <c r="C7" s="9" t="s">
        <v>14</v>
      </c>
      <c r="D7" s="16" t="s">
        <v>33</v>
      </c>
      <c r="E7" s="63" t="s">
        <v>490</v>
      </c>
      <c r="F7" s="12"/>
      <c r="G7" s="7"/>
      <c r="H7" s="13"/>
      <c r="I7" s="14"/>
      <c r="J7" s="7"/>
      <c r="K7" s="14"/>
      <c r="L7" s="15"/>
      <c r="M7" s="15"/>
      <c r="N7" s="15"/>
      <c r="O7" s="15"/>
      <c r="P7" s="15"/>
      <c r="Q7" s="15"/>
      <c r="R7" s="15"/>
      <c r="S7" s="15"/>
      <c r="T7" s="15"/>
      <c r="U7" s="15"/>
      <c r="V7" s="15"/>
      <c r="W7" s="15"/>
      <c r="X7" s="15"/>
      <c r="Y7" s="15"/>
      <c r="Z7" s="15"/>
      <c r="AA7" s="15"/>
      <c r="AB7" s="15"/>
      <c r="AC7" s="15"/>
      <c r="AD7" s="15"/>
      <c r="AE7" s="15"/>
      <c r="AF7" s="15"/>
      <c r="AG7" s="15"/>
      <c r="AH7" s="15"/>
      <c r="AI7" s="15"/>
      <c r="AJ7" s="15"/>
      <c r="AK7" s="15"/>
    </row>
    <row r="8" spans="1:37" ht="203" x14ac:dyDescent="0.3">
      <c r="A8" s="7" t="s">
        <v>34</v>
      </c>
      <c r="B8" s="8" t="s">
        <v>35</v>
      </c>
      <c r="C8" s="9" t="s">
        <v>14</v>
      </c>
      <c r="D8" s="16" t="s">
        <v>36</v>
      </c>
      <c r="E8" s="63" t="s">
        <v>491</v>
      </c>
      <c r="F8" s="12"/>
      <c r="G8" s="7"/>
      <c r="H8" s="13"/>
      <c r="I8" s="14"/>
      <c r="J8" s="7"/>
      <c r="K8" s="14"/>
      <c r="L8" s="15"/>
      <c r="M8" s="15"/>
      <c r="N8" s="15"/>
      <c r="O8" s="15"/>
      <c r="P8" s="15"/>
      <c r="Q8" s="15"/>
      <c r="R8" s="15"/>
      <c r="S8" s="15"/>
      <c r="T8" s="15"/>
      <c r="U8" s="15"/>
      <c r="V8" s="15"/>
      <c r="W8" s="15"/>
      <c r="X8" s="15"/>
      <c r="Y8" s="15"/>
      <c r="Z8" s="15"/>
      <c r="AA8" s="15"/>
      <c r="AB8" s="15"/>
      <c r="AC8" s="15"/>
      <c r="AD8" s="15"/>
      <c r="AE8" s="15"/>
      <c r="AF8" s="15"/>
      <c r="AG8" s="15"/>
      <c r="AH8" s="15"/>
      <c r="AI8" s="15"/>
      <c r="AJ8" s="15"/>
      <c r="AK8" s="15"/>
    </row>
    <row r="9" spans="1:37" ht="72.5" x14ac:dyDescent="0.3">
      <c r="A9" s="7" t="s">
        <v>37</v>
      </c>
      <c r="B9" s="8" t="s">
        <v>38</v>
      </c>
      <c r="C9" s="9" t="s">
        <v>14</v>
      </c>
      <c r="D9" s="19" t="s">
        <v>39</v>
      </c>
      <c r="E9" s="78" t="s">
        <v>492</v>
      </c>
      <c r="F9" s="20"/>
      <c r="G9" s="21"/>
      <c r="H9" s="22"/>
      <c r="I9" s="23"/>
      <c r="J9" s="21"/>
      <c r="K9" s="23"/>
      <c r="L9" s="15"/>
      <c r="M9" s="15"/>
      <c r="N9" s="15"/>
      <c r="O9" s="15"/>
      <c r="P9" s="15"/>
      <c r="Q9" s="15"/>
      <c r="R9" s="15"/>
      <c r="S9" s="15"/>
      <c r="T9" s="15"/>
      <c r="U9" s="15"/>
      <c r="V9" s="15"/>
      <c r="W9" s="15"/>
      <c r="X9" s="15"/>
      <c r="Y9" s="15"/>
      <c r="Z9" s="15"/>
      <c r="AA9" s="15"/>
      <c r="AB9" s="15"/>
      <c r="AC9" s="15"/>
      <c r="AD9" s="15"/>
      <c r="AE9" s="15"/>
      <c r="AF9" s="15"/>
      <c r="AG9" s="15"/>
      <c r="AH9" s="15"/>
      <c r="AI9" s="15"/>
      <c r="AJ9" s="15"/>
      <c r="AK9" s="15"/>
    </row>
    <row r="10" spans="1:37" ht="58" x14ac:dyDescent="0.3">
      <c r="A10" s="7" t="s">
        <v>40</v>
      </c>
      <c r="B10" s="8" t="s">
        <v>41</v>
      </c>
      <c r="C10" s="9" t="s">
        <v>14</v>
      </c>
      <c r="D10" s="24" t="s">
        <v>42</v>
      </c>
      <c r="E10" s="79" t="s">
        <v>493</v>
      </c>
      <c r="F10" s="25"/>
      <c r="G10" s="26"/>
      <c r="H10" s="27"/>
      <c r="I10" s="28"/>
      <c r="J10" s="26"/>
      <c r="K10" s="28"/>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row>
    <row r="11" spans="1:37" ht="58" x14ac:dyDescent="0.3">
      <c r="A11" s="7" t="s">
        <v>43</v>
      </c>
      <c r="B11" s="8" t="s">
        <v>44</v>
      </c>
      <c r="C11" s="9" t="s">
        <v>14</v>
      </c>
      <c r="D11" s="10" t="s">
        <v>45</v>
      </c>
      <c r="E11" s="63" t="s">
        <v>494</v>
      </c>
      <c r="F11" s="12"/>
      <c r="G11" s="7"/>
      <c r="H11" s="13"/>
      <c r="I11" s="14"/>
      <c r="J11" s="7"/>
      <c r="K11" s="14"/>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row>
    <row r="12" spans="1:37" ht="203" x14ac:dyDescent="0.3">
      <c r="A12" s="7" t="s">
        <v>46</v>
      </c>
      <c r="B12" s="8" t="s">
        <v>47</v>
      </c>
      <c r="C12" s="9" t="s">
        <v>14</v>
      </c>
      <c r="D12" s="10" t="s">
        <v>48</v>
      </c>
      <c r="E12" s="63" t="s">
        <v>495</v>
      </c>
      <c r="F12" s="12"/>
      <c r="G12" s="7"/>
      <c r="H12" s="13"/>
      <c r="I12" s="14"/>
      <c r="J12" s="7"/>
      <c r="K12" s="14"/>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row>
    <row r="13" spans="1:37" ht="58" x14ac:dyDescent="0.3">
      <c r="A13" s="7" t="s">
        <v>49</v>
      </c>
      <c r="B13" s="8" t="s">
        <v>50</v>
      </c>
      <c r="C13" s="9" t="s">
        <v>14</v>
      </c>
      <c r="D13" s="10" t="s">
        <v>51</v>
      </c>
      <c r="E13" s="63" t="s">
        <v>496</v>
      </c>
      <c r="F13" s="12"/>
      <c r="G13" s="7"/>
      <c r="H13" s="13"/>
      <c r="I13" s="14"/>
      <c r="J13" s="7"/>
      <c r="K13" s="14"/>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row>
    <row r="14" spans="1:37" ht="130.5" x14ac:dyDescent="0.3">
      <c r="A14" s="7" t="s">
        <v>52</v>
      </c>
      <c r="B14" s="8" t="s">
        <v>53</v>
      </c>
      <c r="C14" s="9" t="s">
        <v>14</v>
      </c>
      <c r="D14" s="10" t="s">
        <v>54</v>
      </c>
      <c r="E14" s="63" t="s">
        <v>497</v>
      </c>
      <c r="F14" s="12"/>
      <c r="G14" s="7"/>
      <c r="H14" s="13"/>
      <c r="I14" s="14"/>
      <c r="J14" s="7"/>
      <c r="K14" s="14"/>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row>
    <row r="15" spans="1:37" ht="43.5" x14ac:dyDescent="0.3">
      <c r="A15" s="7" t="s">
        <v>55</v>
      </c>
      <c r="B15" s="8" t="s">
        <v>56</v>
      </c>
      <c r="C15" s="9" t="s">
        <v>14</v>
      </c>
      <c r="D15" s="10" t="s">
        <v>57</v>
      </c>
      <c r="E15" s="63" t="s">
        <v>498</v>
      </c>
      <c r="F15" s="12"/>
      <c r="G15" s="7"/>
      <c r="H15" s="13"/>
      <c r="I15" s="14"/>
      <c r="J15" s="7"/>
      <c r="K15" s="14"/>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row>
    <row r="16" spans="1:37" ht="58" x14ac:dyDescent="0.3">
      <c r="A16" s="30" t="s">
        <v>58</v>
      </c>
      <c r="B16" s="31" t="s">
        <v>59</v>
      </c>
      <c r="C16" s="32" t="s">
        <v>14</v>
      </c>
      <c r="D16" s="33" t="s">
        <v>60</v>
      </c>
      <c r="E16" s="80" t="s">
        <v>499</v>
      </c>
      <c r="F16" s="34"/>
      <c r="G16" s="30"/>
      <c r="H16" s="35"/>
      <c r="I16" s="36"/>
      <c r="J16" s="30"/>
      <c r="K16" s="36"/>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row>
    <row r="17" spans="1:37" ht="58" x14ac:dyDescent="0.3">
      <c r="A17" s="7" t="s">
        <v>61</v>
      </c>
      <c r="B17" s="8" t="s">
        <v>62</v>
      </c>
      <c r="C17" s="9" t="s">
        <v>63</v>
      </c>
      <c r="D17" s="10" t="s">
        <v>64</v>
      </c>
      <c r="E17" s="63" t="s">
        <v>500</v>
      </c>
      <c r="F17" s="12"/>
      <c r="G17" s="7"/>
      <c r="H17" s="13"/>
      <c r="I17" s="14"/>
      <c r="J17" s="7"/>
      <c r="K17" s="14"/>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row>
    <row r="18" spans="1:37" ht="145" x14ac:dyDescent="0.3">
      <c r="A18" s="7" t="s">
        <v>65</v>
      </c>
      <c r="B18" s="8" t="s">
        <v>66</v>
      </c>
      <c r="C18" s="37" t="s">
        <v>63</v>
      </c>
      <c r="D18" s="38" t="s">
        <v>67</v>
      </c>
      <c r="E18" s="11" t="s">
        <v>501</v>
      </c>
      <c r="F18" s="12"/>
      <c r="G18" s="7"/>
      <c r="H18" s="13"/>
      <c r="I18" s="14"/>
      <c r="J18" s="7"/>
      <c r="K18" s="14"/>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row>
    <row r="19" spans="1:37" ht="159.5" x14ac:dyDescent="0.3">
      <c r="A19" s="7" t="s">
        <v>68</v>
      </c>
      <c r="B19" s="8" t="s">
        <v>69</v>
      </c>
      <c r="C19" s="9" t="s">
        <v>63</v>
      </c>
      <c r="D19" s="10" t="s">
        <v>70</v>
      </c>
      <c r="E19" s="11" t="s">
        <v>502</v>
      </c>
      <c r="F19" s="12"/>
      <c r="G19" s="7"/>
      <c r="H19" s="13"/>
      <c r="I19" s="14"/>
      <c r="J19" s="7"/>
      <c r="K19" s="14"/>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row>
    <row r="20" spans="1:37" ht="58" x14ac:dyDescent="0.3">
      <c r="A20" s="7" t="s">
        <v>71</v>
      </c>
      <c r="B20" s="8" t="s">
        <v>72</v>
      </c>
      <c r="C20" s="9" t="s">
        <v>63</v>
      </c>
      <c r="D20" s="10" t="s">
        <v>73</v>
      </c>
      <c r="E20" s="11" t="s">
        <v>503</v>
      </c>
      <c r="F20" s="12"/>
      <c r="G20" s="7"/>
      <c r="H20" s="13"/>
      <c r="I20" s="14"/>
      <c r="J20" s="7"/>
      <c r="K20" s="14"/>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row>
    <row r="21" spans="1:37" ht="116" x14ac:dyDescent="0.3">
      <c r="A21" s="7" t="s">
        <v>74</v>
      </c>
      <c r="B21" s="8" t="s">
        <v>75</v>
      </c>
      <c r="C21" s="9" t="s">
        <v>63</v>
      </c>
      <c r="D21" s="10" t="s">
        <v>76</v>
      </c>
      <c r="E21" s="11" t="s">
        <v>504</v>
      </c>
      <c r="F21" s="12"/>
      <c r="G21" s="7"/>
      <c r="H21" s="13"/>
      <c r="I21" s="14"/>
      <c r="J21" s="7"/>
      <c r="K21" s="14"/>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row>
    <row r="22" spans="1:37" ht="188.5" x14ac:dyDescent="0.3">
      <c r="A22" s="7" t="s">
        <v>77</v>
      </c>
      <c r="B22" s="8" t="s">
        <v>78</v>
      </c>
      <c r="C22" s="9" t="s">
        <v>63</v>
      </c>
      <c r="D22" s="10" t="s">
        <v>79</v>
      </c>
      <c r="E22" s="39" t="s">
        <v>80</v>
      </c>
      <c r="F22" s="40"/>
      <c r="G22" s="7"/>
      <c r="H22" s="13"/>
      <c r="I22" s="14"/>
      <c r="J22" s="7"/>
      <c r="K22" s="14"/>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row>
    <row r="23" spans="1:37" ht="58" x14ac:dyDescent="0.3">
      <c r="A23" s="7" t="s">
        <v>81</v>
      </c>
      <c r="B23" s="8" t="s">
        <v>82</v>
      </c>
      <c r="C23" s="9" t="s">
        <v>63</v>
      </c>
      <c r="D23" s="10" t="s">
        <v>83</v>
      </c>
      <c r="E23" s="11" t="s">
        <v>84</v>
      </c>
      <c r="F23" s="12"/>
      <c r="G23" s="7"/>
      <c r="H23" s="13"/>
      <c r="I23" s="14"/>
      <c r="J23" s="7"/>
      <c r="K23" s="14"/>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row>
    <row r="24" spans="1:37" ht="43.5" x14ac:dyDescent="0.3">
      <c r="A24" s="7" t="s">
        <v>85</v>
      </c>
      <c r="B24" s="8" t="s">
        <v>86</v>
      </c>
      <c r="C24" s="9" t="s">
        <v>63</v>
      </c>
      <c r="D24" s="10" t="s">
        <v>87</v>
      </c>
      <c r="E24" s="11" t="s">
        <v>505</v>
      </c>
      <c r="F24" s="12"/>
      <c r="G24" s="7"/>
      <c r="H24" s="13"/>
      <c r="I24" s="14"/>
      <c r="J24" s="7"/>
      <c r="K24" s="14"/>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row>
    <row r="25" spans="1:37" ht="58" x14ac:dyDescent="0.3">
      <c r="A25" s="7" t="s">
        <v>88</v>
      </c>
      <c r="B25" s="8" t="s">
        <v>89</v>
      </c>
      <c r="C25" s="9" t="s">
        <v>63</v>
      </c>
      <c r="D25" s="10" t="s">
        <v>90</v>
      </c>
      <c r="E25" s="39" t="s">
        <v>506</v>
      </c>
      <c r="F25" s="40"/>
      <c r="G25" s="7"/>
      <c r="H25" s="13"/>
      <c r="I25" s="14"/>
      <c r="J25" s="7"/>
      <c r="K25" s="14"/>
    </row>
    <row r="26" spans="1:37" ht="43.5" x14ac:dyDescent="0.3">
      <c r="A26" s="7" t="s">
        <v>91</v>
      </c>
      <c r="B26" s="8" t="s">
        <v>92</v>
      </c>
      <c r="C26" s="9" t="s">
        <v>63</v>
      </c>
      <c r="D26" s="10" t="s">
        <v>93</v>
      </c>
      <c r="E26" s="39" t="s">
        <v>507</v>
      </c>
      <c r="F26" s="40"/>
      <c r="G26" s="7"/>
      <c r="H26" s="13"/>
      <c r="I26" s="14"/>
      <c r="J26" s="7"/>
      <c r="K26" s="14"/>
    </row>
    <row r="27" spans="1:37" ht="43.5" x14ac:dyDescent="0.3">
      <c r="A27" s="7" t="s">
        <v>94</v>
      </c>
      <c r="B27" s="8" t="s">
        <v>95</v>
      </c>
      <c r="C27" s="9" t="s">
        <v>63</v>
      </c>
      <c r="D27" s="10" t="s">
        <v>96</v>
      </c>
      <c r="E27" s="39" t="s">
        <v>508</v>
      </c>
      <c r="F27" s="40"/>
      <c r="G27" s="7"/>
      <c r="H27" s="13"/>
      <c r="I27" s="14"/>
      <c r="J27" s="7"/>
      <c r="K27" s="14"/>
    </row>
    <row r="28" spans="1:37" ht="43.5" x14ac:dyDescent="0.3">
      <c r="A28" s="7" t="s">
        <v>97</v>
      </c>
      <c r="B28" s="8" t="s">
        <v>98</v>
      </c>
      <c r="C28" s="9" t="s">
        <v>63</v>
      </c>
      <c r="D28" s="10" t="s">
        <v>99</v>
      </c>
      <c r="E28" s="39" t="s">
        <v>509</v>
      </c>
      <c r="F28" s="40"/>
      <c r="G28" s="7"/>
      <c r="H28" s="13"/>
      <c r="I28" s="14"/>
      <c r="J28" s="7"/>
      <c r="K28" s="14"/>
    </row>
    <row r="29" spans="1:37" ht="43.5" x14ac:dyDescent="0.3">
      <c r="A29" s="7" t="s">
        <v>100</v>
      </c>
      <c r="B29" s="8" t="s">
        <v>101</v>
      </c>
      <c r="C29" s="9" t="s">
        <v>63</v>
      </c>
      <c r="D29" s="10" t="s">
        <v>102</v>
      </c>
      <c r="E29" s="39" t="s">
        <v>510</v>
      </c>
      <c r="F29" s="40"/>
      <c r="G29" s="7"/>
      <c r="H29" s="13"/>
      <c r="I29" s="14"/>
      <c r="J29" s="7"/>
      <c r="K29" s="14"/>
    </row>
    <row r="30" spans="1:37" ht="58" x14ac:dyDescent="0.3">
      <c r="A30" s="30" t="s">
        <v>103</v>
      </c>
      <c r="B30" s="31" t="s">
        <v>104</v>
      </c>
      <c r="C30" s="32" t="s">
        <v>63</v>
      </c>
      <c r="D30" s="33" t="s">
        <v>105</v>
      </c>
      <c r="E30" s="41" t="s">
        <v>511</v>
      </c>
      <c r="F30" s="42"/>
      <c r="G30" s="30"/>
      <c r="H30" s="35"/>
      <c r="I30" s="36"/>
      <c r="J30" s="30"/>
      <c r="K30" s="36"/>
    </row>
    <row r="31" spans="1:37" ht="58" x14ac:dyDescent="0.3">
      <c r="A31" s="7" t="s">
        <v>106</v>
      </c>
      <c r="B31" s="8" t="s">
        <v>107</v>
      </c>
      <c r="C31" s="9" t="s">
        <v>108</v>
      </c>
      <c r="D31" s="10" t="s">
        <v>109</v>
      </c>
      <c r="E31" s="39" t="s">
        <v>512</v>
      </c>
      <c r="F31" s="40"/>
      <c r="G31" s="7"/>
      <c r="H31" s="13"/>
      <c r="I31" s="14"/>
      <c r="J31" s="7"/>
      <c r="K31" s="14"/>
    </row>
    <row r="32" spans="1:37" ht="43.5" x14ac:dyDescent="0.3">
      <c r="A32" s="7" t="s">
        <v>110</v>
      </c>
      <c r="B32" s="8" t="s">
        <v>111</v>
      </c>
      <c r="C32" s="9" t="s">
        <v>108</v>
      </c>
      <c r="D32" s="10" t="s">
        <v>112</v>
      </c>
      <c r="E32" s="39" t="s">
        <v>513</v>
      </c>
      <c r="F32" s="40"/>
      <c r="G32" s="7"/>
      <c r="H32" s="13"/>
      <c r="I32" s="14"/>
      <c r="J32" s="7"/>
      <c r="K32" s="14"/>
    </row>
    <row r="33" spans="1:11" ht="130.5" x14ac:dyDescent="0.3">
      <c r="A33" s="7" t="s">
        <v>113</v>
      </c>
      <c r="B33" s="8" t="s">
        <v>114</v>
      </c>
      <c r="C33" s="9" t="s">
        <v>108</v>
      </c>
      <c r="D33" s="10" t="s">
        <v>115</v>
      </c>
      <c r="E33" s="39" t="s">
        <v>514</v>
      </c>
      <c r="F33" s="40"/>
      <c r="G33" s="7"/>
      <c r="H33" s="13"/>
      <c r="I33" s="14"/>
      <c r="J33" s="7"/>
      <c r="K33" s="14"/>
    </row>
    <row r="34" spans="1:11" ht="58" x14ac:dyDescent="0.3">
      <c r="A34" s="7" t="s">
        <v>116</v>
      </c>
      <c r="B34" s="8" t="s">
        <v>117</v>
      </c>
      <c r="C34" s="9" t="s">
        <v>108</v>
      </c>
      <c r="D34" s="10" t="s">
        <v>118</v>
      </c>
      <c r="E34" s="11" t="s">
        <v>515</v>
      </c>
      <c r="F34" s="40"/>
      <c r="G34" s="7"/>
      <c r="H34" s="13"/>
      <c r="I34" s="14"/>
      <c r="J34" s="7"/>
      <c r="K34" s="14"/>
    </row>
    <row r="35" spans="1:11" ht="58" x14ac:dyDescent="0.3">
      <c r="A35" s="7" t="s">
        <v>119</v>
      </c>
      <c r="B35" s="8" t="s">
        <v>120</v>
      </c>
      <c r="C35" s="9" t="s">
        <v>108</v>
      </c>
      <c r="D35" s="10" t="s">
        <v>121</v>
      </c>
      <c r="E35" s="39" t="s">
        <v>516</v>
      </c>
      <c r="F35" s="40"/>
      <c r="G35" s="7"/>
      <c r="H35" s="13"/>
      <c r="I35" s="14"/>
      <c r="J35" s="7"/>
      <c r="K35" s="14"/>
    </row>
    <row r="36" spans="1:11" ht="58" x14ac:dyDescent="0.3">
      <c r="A36" s="7" t="s">
        <v>122</v>
      </c>
      <c r="B36" s="8" t="s">
        <v>123</v>
      </c>
      <c r="C36" s="9" t="s">
        <v>108</v>
      </c>
      <c r="D36" s="10" t="s">
        <v>124</v>
      </c>
      <c r="E36" s="11" t="s">
        <v>517</v>
      </c>
      <c r="F36" s="40"/>
      <c r="G36" s="7"/>
      <c r="H36" s="13"/>
      <c r="I36" s="14"/>
      <c r="J36" s="7"/>
      <c r="K36" s="14"/>
    </row>
    <row r="37" spans="1:11" ht="58" x14ac:dyDescent="0.3">
      <c r="A37" s="7" t="s">
        <v>125</v>
      </c>
      <c r="B37" s="8" t="s">
        <v>126</v>
      </c>
      <c r="C37" s="9" t="s">
        <v>108</v>
      </c>
      <c r="D37" s="10" t="s">
        <v>127</v>
      </c>
      <c r="E37" s="39" t="s">
        <v>518</v>
      </c>
      <c r="F37" s="40"/>
      <c r="G37" s="7"/>
      <c r="H37" s="13"/>
      <c r="I37" s="14"/>
      <c r="J37" s="7"/>
      <c r="K37" s="14"/>
    </row>
    <row r="38" spans="1:11" ht="58" x14ac:dyDescent="0.3">
      <c r="A38" s="7" t="s">
        <v>128</v>
      </c>
      <c r="B38" s="8" t="s">
        <v>129</v>
      </c>
      <c r="C38" s="9" t="s">
        <v>108</v>
      </c>
      <c r="D38" s="10" t="s">
        <v>130</v>
      </c>
      <c r="E38" s="39" t="s">
        <v>519</v>
      </c>
      <c r="F38" s="40"/>
      <c r="G38" s="7"/>
      <c r="H38" s="13"/>
      <c r="I38" s="14"/>
      <c r="J38" s="7"/>
      <c r="K38" s="14"/>
    </row>
    <row r="39" spans="1:11" ht="43.5" x14ac:dyDescent="0.3">
      <c r="A39" s="7" t="s">
        <v>131</v>
      </c>
      <c r="B39" s="8" t="s">
        <v>132</v>
      </c>
      <c r="C39" s="9" t="s">
        <v>108</v>
      </c>
      <c r="D39" s="10" t="s">
        <v>133</v>
      </c>
      <c r="E39" s="39" t="s">
        <v>134</v>
      </c>
      <c r="F39" s="40"/>
      <c r="G39" s="7"/>
      <c r="H39" s="13"/>
      <c r="I39" s="14"/>
      <c r="J39" s="7"/>
      <c r="K39" s="14"/>
    </row>
    <row r="40" spans="1:11" ht="43.5" x14ac:dyDescent="0.3">
      <c r="A40" s="7" t="s">
        <v>135</v>
      </c>
      <c r="B40" s="8" t="s">
        <v>136</v>
      </c>
      <c r="C40" s="9" t="s">
        <v>108</v>
      </c>
      <c r="D40" s="10" t="s">
        <v>137</v>
      </c>
      <c r="E40" s="39" t="s">
        <v>138</v>
      </c>
      <c r="F40" s="40"/>
      <c r="G40" s="7"/>
      <c r="H40" s="13"/>
      <c r="I40" s="14"/>
      <c r="J40" s="7"/>
      <c r="K40" s="14"/>
    </row>
    <row r="41" spans="1:11" ht="232" x14ac:dyDescent="0.3">
      <c r="A41" s="7" t="s">
        <v>139</v>
      </c>
      <c r="B41" s="8" t="s">
        <v>140</v>
      </c>
      <c r="C41" s="9" t="s">
        <v>108</v>
      </c>
      <c r="D41" s="10" t="s">
        <v>141</v>
      </c>
      <c r="E41" s="39" t="s">
        <v>142</v>
      </c>
      <c r="F41" s="40"/>
      <c r="G41" s="7"/>
      <c r="H41" s="13"/>
      <c r="I41" s="14"/>
      <c r="J41" s="7"/>
      <c r="K41" s="14"/>
    </row>
    <row r="42" spans="1:11" ht="87" x14ac:dyDescent="0.3">
      <c r="A42" s="7" t="s">
        <v>143</v>
      </c>
      <c r="B42" s="8" t="s">
        <v>144</v>
      </c>
      <c r="C42" s="9" t="s">
        <v>108</v>
      </c>
      <c r="D42" s="10" t="s">
        <v>145</v>
      </c>
      <c r="E42" s="39" t="s">
        <v>146</v>
      </c>
      <c r="F42" s="40"/>
      <c r="G42" s="7"/>
      <c r="H42" s="13"/>
      <c r="I42" s="14"/>
      <c r="J42" s="7"/>
      <c r="K42" s="14"/>
    </row>
    <row r="43" spans="1:11" ht="159.5" x14ac:dyDescent="0.3">
      <c r="A43" s="7" t="s">
        <v>147</v>
      </c>
      <c r="B43" s="8" t="s">
        <v>148</v>
      </c>
      <c r="C43" s="9" t="s">
        <v>108</v>
      </c>
      <c r="D43" s="10" t="s">
        <v>149</v>
      </c>
      <c r="E43" s="39" t="s">
        <v>150</v>
      </c>
      <c r="F43" s="40"/>
      <c r="G43" s="7"/>
      <c r="H43" s="13"/>
      <c r="I43" s="14"/>
      <c r="J43" s="7"/>
      <c r="K43" s="14"/>
    </row>
    <row r="44" spans="1:11" ht="87" x14ac:dyDescent="0.3">
      <c r="A44" s="7" t="s">
        <v>151</v>
      </c>
      <c r="B44" s="8" t="s">
        <v>152</v>
      </c>
      <c r="C44" s="9" t="s">
        <v>108</v>
      </c>
      <c r="D44" s="10" t="s">
        <v>153</v>
      </c>
      <c r="E44" s="39" t="s">
        <v>154</v>
      </c>
      <c r="F44" s="40"/>
      <c r="G44" s="7"/>
      <c r="H44" s="13"/>
      <c r="I44" s="14"/>
      <c r="J44" s="7"/>
      <c r="K44" s="14"/>
    </row>
    <row r="45" spans="1:11" ht="72.5" x14ac:dyDescent="0.3">
      <c r="A45" s="7" t="s">
        <v>155</v>
      </c>
      <c r="B45" s="8" t="s">
        <v>156</v>
      </c>
      <c r="C45" s="9" t="s">
        <v>108</v>
      </c>
      <c r="D45" s="10" t="s">
        <v>157</v>
      </c>
      <c r="E45" s="39" t="s">
        <v>158</v>
      </c>
      <c r="F45" s="40"/>
      <c r="G45" s="7"/>
      <c r="H45" s="13"/>
      <c r="I45" s="14"/>
      <c r="J45" s="7"/>
      <c r="K45" s="14"/>
    </row>
    <row r="46" spans="1:11" ht="100" customHeight="1" x14ac:dyDescent="0.3">
      <c r="A46" s="7" t="s">
        <v>159</v>
      </c>
      <c r="B46" s="8" t="s">
        <v>160</v>
      </c>
      <c r="C46" s="9" t="s">
        <v>108</v>
      </c>
      <c r="D46" s="10" t="s">
        <v>161</v>
      </c>
      <c r="E46" s="39" t="s">
        <v>162</v>
      </c>
      <c r="F46" s="40"/>
      <c r="G46" s="7"/>
      <c r="H46" s="13"/>
      <c r="I46" s="14"/>
      <c r="J46" s="7"/>
      <c r="K46" s="14"/>
    </row>
    <row r="47" spans="1:11" ht="58" x14ac:dyDescent="0.3">
      <c r="A47" s="30" t="s">
        <v>163</v>
      </c>
      <c r="B47" s="31" t="s">
        <v>164</v>
      </c>
      <c r="C47" s="32" t="s">
        <v>108</v>
      </c>
      <c r="D47" s="33" t="s">
        <v>165</v>
      </c>
      <c r="E47" s="41" t="s">
        <v>166</v>
      </c>
      <c r="F47" s="42"/>
      <c r="G47" s="30"/>
      <c r="H47" s="35"/>
      <c r="I47" s="36"/>
      <c r="J47" s="30"/>
      <c r="K47" s="36"/>
    </row>
    <row r="48" spans="1:11" ht="72.5" x14ac:dyDescent="0.3">
      <c r="A48" s="7" t="s">
        <v>167</v>
      </c>
      <c r="B48" s="8" t="s">
        <v>168</v>
      </c>
      <c r="C48" s="9" t="s">
        <v>169</v>
      </c>
      <c r="D48" s="10" t="s">
        <v>170</v>
      </c>
      <c r="E48" s="39" t="s">
        <v>171</v>
      </c>
      <c r="F48" s="40"/>
      <c r="G48" s="7"/>
      <c r="H48" s="13"/>
      <c r="I48" s="14"/>
      <c r="J48" s="7"/>
      <c r="K48" s="14"/>
    </row>
    <row r="49" spans="1:11" ht="72.5" x14ac:dyDescent="0.3">
      <c r="A49" s="7" t="s">
        <v>172</v>
      </c>
      <c r="B49" s="8" t="s">
        <v>173</v>
      </c>
      <c r="C49" s="9" t="s">
        <v>169</v>
      </c>
      <c r="D49" s="10" t="s">
        <v>174</v>
      </c>
      <c r="E49" s="39" t="s">
        <v>175</v>
      </c>
      <c r="F49" s="40"/>
      <c r="G49" s="7"/>
      <c r="H49" s="13"/>
      <c r="I49" s="14"/>
      <c r="J49" s="7"/>
      <c r="K49" s="14"/>
    </row>
    <row r="50" spans="1:11" ht="72.5" x14ac:dyDescent="0.3">
      <c r="A50" s="7" t="s">
        <v>176</v>
      </c>
      <c r="B50" s="8" t="s">
        <v>177</v>
      </c>
      <c r="C50" s="9" t="s">
        <v>169</v>
      </c>
      <c r="D50" s="10" t="s">
        <v>178</v>
      </c>
      <c r="E50" s="39" t="s">
        <v>179</v>
      </c>
      <c r="F50" s="40"/>
      <c r="G50" s="7"/>
      <c r="H50" s="13"/>
      <c r="I50" s="14"/>
      <c r="J50" s="7"/>
      <c r="K50" s="14"/>
    </row>
    <row r="51" spans="1:11" ht="58" x14ac:dyDescent="0.3">
      <c r="A51" s="7" t="s">
        <v>180</v>
      </c>
      <c r="B51" s="8" t="s">
        <v>181</v>
      </c>
      <c r="C51" s="9" t="s">
        <v>169</v>
      </c>
      <c r="D51" s="10" t="s">
        <v>182</v>
      </c>
      <c r="E51" s="39" t="s">
        <v>183</v>
      </c>
      <c r="F51" s="40"/>
      <c r="G51" s="7"/>
      <c r="H51" s="13"/>
      <c r="I51" s="14"/>
      <c r="J51" s="7"/>
      <c r="K51" s="14"/>
    </row>
    <row r="52" spans="1:11" ht="72.5" x14ac:dyDescent="0.3">
      <c r="A52" s="7" t="s">
        <v>184</v>
      </c>
      <c r="B52" s="8" t="s">
        <v>185</v>
      </c>
      <c r="C52" s="9" t="s">
        <v>169</v>
      </c>
      <c r="D52" s="10" t="s">
        <v>186</v>
      </c>
      <c r="E52" s="39" t="s">
        <v>187</v>
      </c>
      <c r="F52" s="40"/>
      <c r="G52" s="7"/>
      <c r="H52" s="13"/>
      <c r="I52" s="14"/>
      <c r="J52" s="7"/>
      <c r="K52" s="14"/>
    </row>
    <row r="53" spans="1:11" ht="72.5" x14ac:dyDescent="0.3">
      <c r="A53" s="7" t="s">
        <v>188</v>
      </c>
      <c r="B53" s="8" t="s">
        <v>189</v>
      </c>
      <c r="C53" s="9" t="s">
        <v>169</v>
      </c>
      <c r="D53" s="10" t="s">
        <v>190</v>
      </c>
      <c r="E53" s="39" t="s">
        <v>191</v>
      </c>
      <c r="F53" s="40"/>
      <c r="G53" s="7"/>
      <c r="H53" s="13"/>
      <c r="I53" s="14"/>
      <c r="J53" s="7"/>
      <c r="K53" s="14"/>
    </row>
    <row r="54" spans="1:11" ht="72.5" x14ac:dyDescent="0.3">
      <c r="A54" s="7" t="s">
        <v>192</v>
      </c>
      <c r="B54" s="8" t="s">
        <v>193</v>
      </c>
      <c r="C54" s="9" t="s">
        <v>169</v>
      </c>
      <c r="D54" s="10" t="s">
        <v>194</v>
      </c>
      <c r="E54" s="39" t="s">
        <v>195</v>
      </c>
      <c r="F54" s="40"/>
      <c r="G54" s="7"/>
      <c r="H54" s="13"/>
      <c r="I54" s="14"/>
      <c r="J54" s="7"/>
      <c r="K54" s="14"/>
    </row>
    <row r="55" spans="1:11" ht="72.5" x14ac:dyDescent="0.3">
      <c r="A55" s="7" t="s">
        <v>196</v>
      </c>
      <c r="B55" s="8" t="s">
        <v>197</v>
      </c>
      <c r="C55" s="9" t="s">
        <v>169</v>
      </c>
      <c r="D55" s="10" t="s">
        <v>198</v>
      </c>
      <c r="E55" s="39" t="s">
        <v>199</v>
      </c>
      <c r="F55" s="40"/>
      <c r="G55" s="7"/>
      <c r="H55" s="13"/>
      <c r="I55" s="14"/>
      <c r="J55" s="7"/>
      <c r="K55" s="14"/>
    </row>
    <row r="56" spans="1:11" ht="72.5" x14ac:dyDescent="0.3">
      <c r="A56" s="7" t="s">
        <v>200</v>
      </c>
      <c r="B56" s="8" t="s">
        <v>201</v>
      </c>
      <c r="C56" s="9" t="s">
        <v>169</v>
      </c>
      <c r="D56" s="10" t="s">
        <v>202</v>
      </c>
      <c r="E56" s="39" t="s">
        <v>203</v>
      </c>
      <c r="F56" s="40"/>
      <c r="G56" s="7"/>
      <c r="H56" s="13"/>
      <c r="I56" s="14"/>
      <c r="J56" s="7"/>
      <c r="K56" s="14"/>
    </row>
    <row r="57" spans="1:11" ht="159.5" x14ac:dyDescent="0.3">
      <c r="A57" s="7" t="s">
        <v>204</v>
      </c>
      <c r="B57" s="8" t="s">
        <v>205</v>
      </c>
      <c r="C57" s="9" t="s">
        <v>169</v>
      </c>
      <c r="D57" s="10" t="s">
        <v>206</v>
      </c>
      <c r="E57" s="43" t="s">
        <v>376</v>
      </c>
      <c r="F57" s="40"/>
      <c r="G57" s="7"/>
      <c r="H57" s="13"/>
      <c r="I57" s="14"/>
      <c r="J57" s="7"/>
      <c r="K57" s="14"/>
    </row>
    <row r="58" spans="1:11" ht="188.5" x14ac:dyDescent="0.3">
      <c r="A58" s="7" t="s">
        <v>207</v>
      </c>
      <c r="B58" s="8" t="s">
        <v>208</v>
      </c>
      <c r="C58" s="9" t="s">
        <v>169</v>
      </c>
      <c r="D58" s="10" t="s">
        <v>209</v>
      </c>
      <c r="E58" s="43" t="s">
        <v>377</v>
      </c>
      <c r="F58" s="40"/>
      <c r="G58" s="7"/>
      <c r="H58" s="13"/>
      <c r="I58" s="14"/>
      <c r="J58" s="7"/>
      <c r="K58" s="14"/>
    </row>
    <row r="59" spans="1:11" ht="72.5" x14ac:dyDescent="0.3">
      <c r="A59" s="7" t="s">
        <v>210</v>
      </c>
      <c r="B59" s="8" t="s">
        <v>211</v>
      </c>
      <c r="C59" s="9" t="s">
        <v>169</v>
      </c>
      <c r="D59" s="10" t="s">
        <v>212</v>
      </c>
      <c r="E59" s="43" t="s">
        <v>378</v>
      </c>
      <c r="F59" s="40"/>
      <c r="G59" s="7"/>
      <c r="H59" s="13"/>
      <c r="I59" s="14"/>
      <c r="J59" s="7"/>
      <c r="K59" s="14"/>
    </row>
    <row r="60" spans="1:11" ht="58" x14ac:dyDescent="0.3">
      <c r="A60" s="7" t="s">
        <v>213</v>
      </c>
      <c r="B60" s="8" t="s">
        <v>214</v>
      </c>
      <c r="C60" s="9" t="s">
        <v>169</v>
      </c>
      <c r="D60" s="10" t="s">
        <v>215</v>
      </c>
      <c r="E60" s="43" t="s">
        <v>379</v>
      </c>
      <c r="F60" s="40"/>
      <c r="G60" s="7"/>
      <c r="H60" s="13"/>
      <c r="I60" s="14"/>
      <c r="J60" s="7"/>
      <c r="K60" s="14"/>
    </row>
    <row r="61" spans="1:11" ht="145" x14ac:dyDescent="0.3">
      <c r="A61" s="7" t="s">
        <v>216</v>
      </c>
      <c r="B61" s="8" t="s">
        <v>217</v>
      </c>
      <c r="C61" s="9" t="s">
        <v>169</v>
      </c>
      <c r="D61" s="10" t="s">
        <v>218</v>
      </c>
      <c r="E61" s="43" t="s">
        <v>380</v>
      </c>
      <c r="F61" s="40"/>
      <c r="G61" s="7"/>
      <c r="H61" s="13"/>
      <c r="I61" s="14"/>
      <c r="J61" s="7"/>
      <c r="K61" s="14"/>
    </row>
    <row r="62" spans="1:11" ht="145" x14ac:dyDescent="0.3">
      <c r="A62" s="30" t="s">
        <v>219</v>
      </c>
      <c r="B62" s="31" t="s">
        <v>220</v>
      </c>
      <c r="C62" s="32" t="s">
        <v>169</v>
      </c>
      <c r="D62" s="33" t="s">
        <v>221</v>
      </c>
      <c r="E62" s="44" t="s">
        <v>381</v>
      </c>
      <c r="F62" s="42"/>
      <c r="G62" s="30"/>
      <c r="H62" s="35"/>
      <c r="I62" s="36"/>
      <c r="J62" s="30"/>
      <c r="K62" s="36"/>
    </row>
    <row r="63" spans="1:11" ht="87" x14ac:dyDescent="0.3">
      <c r="A63" s="7" t="s">
        <v>222</v>
      </c>
      <c r="B63" s="8" t="s">
        <v>223</v>
      </c>
      <c r="C63" s="9" t="s">
        <v>224</v>
      </c>
      <c r="D63" s="10" t="s">
        <v>225</v>
      </c>
      <c r="E63" s="43" t="s">
        <v>382</v>
      </c>
      <c r="F63" s="40"/>
      <c r="G63" s="7"/>
      <c r="H63" s="13"/>
      <c r="I63" s="14"/>
      <c r="J63" s="7"/>
      <c r="K63" s="14"/>
    </row>
    <row r="64" spans="1:11" ht="101.5" x14ac:dyDescent="0.3">
      <c r="A64" s="7" t="s">
        <v>226</v>
      </c>
      <c r="B64" s="8" t="s">
        <v>227</v>
      </c>
      <c r="C64" s="9" t="s">
        <v>224</v>
      </c>
      <c r="D64" s="10" t="s">
        <v>228</v>
      </c>
      <c r="E64" s="43" t="s">
        <v>383</v>
      </c>
      <c r="F64" s="40"/>
      <c r="G64" s="7"/>
      <c r="H64" s="13"/>
      <c r="I64" s="14"/>
      <c r="J64" s="7"/>
      <c r="K64" s="14"/>
    </row>
    <row r="65" spans="1:11" ht="72.5" x14ac:dyDescent="0.3">
      <c r="A65" s="7" t="s">
        <v>229</v>
      </c>
      <c r="B65" s="8" t="s">
        <v>230</v>
      </c>
      <c r="C65" s="9" t="s">
        <v>224</v>
      </c>
      <c r="D65" s="10" t="s">
        <v>231</v>
      </c>
      <c r="E65" s="43" t="s">
        <v>384</v>
      </c>
      <c r="F65" s="40"/>
      <c r="G65" s="7"/>
      <c r="H65" s="13"/>
      <c r="I65" s="14"/>
      <c r="J65" s="7"/>
      <c r="K65" s="14"/>
    </row>
    <row r="66" spans="1:11" ht="72.5" x14ac:dyDescent="0.3">
      <c r="A66" s="7" t="s">
        <v>232</v>
      </c>
      <c r="B66" s="8" t="s">
        <v>233</v>
      </c>
      <c r="C66" s="9" t="s">
        <v>224</v>
      </c>
      <c r="D66" s="10" t="s">
        <v>234</v>
      </c>
      <c r="E66" s="43" t="s">
        <v>385</v>
      </c>
      <c r="F66" s="40"/>
      <c r="G66" s="7"/>
      <c r="H66" s="13"/>
      <c r="I66" s="14"/>
      <c r="J66" s="7"/>
      <c r="K66" s="14"/>
    </row>
    <row r="67" spans="1:11" ht="116" x14ac:dyDescent="0.3">
      <c r="A67" s="7" t="s">
        <v>235</v>
      </c>
      <c r="B67" s="8" t="s">
        <v>236</v>
      </c>
      <c r="C67" s="9" t="s">
        <v>224</v>
      </c>
      <c r="D67" s="10" t="s">
        <v>237</v>
      </c>
      <c r="E67" s="43" t="s">
        <v>386</v>
      </c>
      <c r="F67" s="40"/>
      <c r="G67" s="7"/>
      <c r="H67" s="13"/>
      <c r="I67" s="14"/>
      <c r="J67" s="7"/>
      <c r="K67" s="14"/>
    </row>
    <row r="68" spans="1:11" ht="72.5" x14ac:dyDescent="0.3">
      <c r="A68" s="7" t="s">
        <v>238</v>
      </c>
      <c r="B68" s="8" t="s">
        <v>239</v>
      </c>
      <c r="C68" s="9" t="s">
        <v>224</v>
      </c>
      <c r="D68" s="10" t="s">
        <v>240</v>
      </c>
      <c r="E68" s="43" t="s">
        <v>387</v>
      </c>
      <c r="F68" s="40"/>
      <c r="G68" s="7"/>
      <c r="H68" s="13"/>
      <c r="I68" s="14"/>
      <c r="J68" s="7"/>
      <c r="K68" s="14"/>
    </row>
    <row r="69" spans="1:11" ht="58" x14ac:dyDescent="0.3">
      <c r="A69" s="7" t="s">
        <v>241</v>
      </c>
      <c r="B69" s="8" t="s">
        <v>242</v>
      </c>
      <c r="C69" s="9" t="s">
        <v>224</v>
      </c>
      <c r="D69" s="10" t="s">
        <v>243</v>
      </c>
      <c r="E69" s="43" t="s">
        <v>388</v>
      </c>
      <c r="F69" s="40"/>
      <c r="G69" s="7"/>
      <c r="H69" s="13"/>
      <c r="I69" s="14"/>
      <c r="J69" s="7"/>
      <c r="K69" s="14"/>
    </row>
    <row r="70" spans="1:11" ht="58" x14ac:dyDescent="0.3">
      <c r="A70" s="7" t="s">
        <v>244</v>
      </c>
      <c r="B70" s="8" t="s">
        <v>245</v>
      </c>
      <c r="C70" s="9" t="s">
        <v>224</v>
      </c>
      <c r="D70" s="10" t="s">
        <v>246</v>
      </c>
      <c r="E70" s="43" t="s">
        <v>389</v>
      </c>
      <c r="F70" s="40"/>
      <c r="G70" s="7"/>
      <c r="H70" s="13"/>
      <c r="I70" s="14"/>
      <c r="J70" s="7"/>
      <c r="K70" s="14"/>
    </row>
    <row r="71" spans="1:11" ht="159.5" x14ac:dyDescent="0.3">
      <c r="A71" s="7" t="s">
        <v>247</v>
      </c>
      <c r="B71" s="8" t="s">
        <v>248</v>
      </c>
      <c r="C71" s="9" t="s">
        <v>224</v>
      </c>
      <c r="D71" s="10" t="s">
        <v>249</v>
      </c>
      <c r="E71" s="43" t="s">
        <v>390</v>
      </c>
      <c r="F71" s="40"/>
      <c r="G71" s="7"/>
      <c r="H71" s="13"/>
      <c r="I71" s="14"/>
      <c r="J71" s="7"/>
      <c r="K71" s="14"/>
    </row>
    <row r="72" spans="1:11" ht="58" x14ac:dyDescent="0.3">
      <c r="A72" s="7" t="s">
        <v>250</v>
      </c>
      <c r="B72" s="8" t="s">
        <v>251</v>
      </c>
      <c r="C72" s="9" t="s">
        <v>224</v>
      </c>
      <c r="D72" s="10" t="s">
        <v>252</v>
      </c>
      <c r="E72" s="43" t="s">
        <v>391</v>
      </c>
      <c r="F72" s="40"/>
      <c r="G72" s="7"/>
      <c r="H72" s="13"/>
      <c r="I72" s="14"/>
      <c r="J72" s="7"/>
      <c r="K72" s="14"/>
    </row>
    <row r="73" spans="1:11" ht="159.5" x14ac:dyDescent="0.3">
      <c r="A73" s="7" t="s">
        <v>253</v>
      </c>
      <c r="B73" s="8" t="s">
        <v>254</v>
      </c>
      <c r="C73" s="9" t="s">
        <v>224</v>
      </c>
      <c r="D73" s="10" t="s">
        <v>255</v>
      </c>
      <c r="E73" s="43" t="s">
        <v>392</v>
      </c>
      <c r="F73" s="40"/>
      <c r="G73" s="7"/>
      <c r="H73" s="13"/>
      <c r="I73" s="14"/>
      <c r="J73" s="7"/>
      <c r="K73" s="14"/>
    </row>
    <row r="74" spans="1:11" ht="58" x14ac:dyDescent="0.3">
      <c r="A74" s="7" t="s">
        <v>256</v>
      </c>
      <c r="B74" s="8" t="s">
        <v>257</v>
      </c>
      <c r="C74" s="9" t="s">
        <v>224</v>
      </c>
      <c r="D74" s="10" t="s">
        <v>258</v>
      </c>
      <c r="E74" s="43" t="s">
        <v>393</v>
      </c>
      <c r="F74" s="40"/>
      <c r="G74" s="7"/>
      <c r="H74" s="13"/>
      <c r="I74" s="14"/>
      <c r="J74" s="7"/>
      <c r="K74" s="14"/>
    </row>
    <row r="75" spans="1:11" ht="72.5" x14ac:dyDescent="0.3">
      <c r="A75" s="7" t="s">
        <v>259</v>
      </c>
      <c r="B75" s="8" t="s">
        <v>260</v>
      </c>
      <c r="C75" s="9" t="s">
        <v>224</v>
      </c>
      <c r="D75" s="10" t="s">
        <v>261</v>
      </c>
      <c r="E75" s="43" t="s">
        <v>394</v>
      </c>
      <c r="F75" s="40"/>
      <c r="G75" s="7"/>
      <c r="H75" s="13"/>
      <c r="I75" s="14"/>
      <c r="J75" s="7"/>
      <c r="K75" s="14"/>
    </row>
    <row r="76" spans="1:11" ht="72.5" x14ac:dyDescent="0.3">
      <c r="A76" s="7" t="s">
        <v>262</v>
      </c>
      <c r="B76" s="8" t="s">
        <v>263</v>
      </c>
      <c r="C76" s="9" t="s">
        <v>224</v>
      </c>
      <c r="D76" s="10" t="s">
        <v>264</v>
      </c>
      <c r="E76" s="43" t="s">
        <v>395</v>
      </c>
      <c r="F76" s="40"/>
      <c r="G76" s="7"/>
      <c r="H76" s="13"/>
      <c r="I76" s="14"/>
      <c r="J76" s="7"/>
      <c r="K76" s="14"/>
    </row>
    <row r="77" spans="1:11" ht="145" x14ac:dyDescent="0.3">
      <c r="A77" s="7" t="s">
        <v>265</v>
      </c>
      <c r="B77" s="8" t="s">
        <v>266</v>
      </c>
      <c r="C77" s="9" t="s">
        <v>224</v>
      </c>
      <c r="D77" s="10" t="s">
        <v>267</v>
      </c>
      <c r="E77" s="43" t="s">
        <v>396</v>
      </c>
      <c r="F77" s="40"/>
      <c r="G77" s="7"/>
      <c r="H77" s="13"/>
      <c r="I77" s="14"/>
      <c r="J77" s="7"/>
      <c r="K77" s="14"/>
    </row>
    <row r="78" spans="1:11" ht="72.5" x14ac:dyDescent="0.3">
      <c r="A78" s="30" t="s">
        <v>268</v>
      </c>
      <c r="B78" s="31" t="s">
        <v>269</v>
      </c>
      <c r="C78" s="32" t="s">
        <v>224</v>
      </c>
      <c r="D78" s="33" t="s">
        <v>270</v>
      </c>
      <c r="E78" s="44" t="s">
        <v>397</v>
      </c>
      <c r="F78" s="42"/>
      <c r="G78" s="30"/>
      <c r="H78" s="35"/>
      <c r="I78" s="36"/>
      <c r="J78" s="30"/>
      <c r="K78" s="36"/>
    </row>
    <row r="79" spans="1:11" ht="159.5" x14ac:dyDescent="0.3">
      <c r="A79" s="7" t="s">
        <v>271</v>
      </c>
      <c r="B79" s="8" t="s">
        <v>272</v>
      </c>
      <c r="C79" s="9" t="s">
        <v>273</v>
      </c>
      <c r="D79" s="10" t="s">
        <v>274</v>
      </c>
      <c r="E79" s="43" t="s">
        <v>398</v>
      </c>
      <c r="F79" s="40"/>
      <c r="G79" s="7"/>
      <c r="H79" s="13"/>
      <c r="I79" s="14"/>
      <c r="J79" s="7"/>
      <c r="K79" s="14"/>
    </row>
    <row r="80" spans="1:11" ht="72.5" x14ac:dyDescent="0.3">
      <c r="A80" s="7" t="s">
        <v>275</v>
      </c>
      <c r="B80" s="8" t="s">
        <v>276</v>
      </c>
      <c r="C80" s="9" t="s">
        <v>273</v>
      </c>
      <c r="D80" s="10" t="s">
        <v>277</v>
      </c>
      <c r="E80" s="43" t="s">
        <v>399</v>
      </c>
      <c r="F80" s="40"/>
      <c r="G80" s="7"/>
      <c r="H80" s="13"/>
      <c r="I80" s="14"/>
      <c r="J80" s="7"/>
      <c r="K80" s="14"/>
    </row>
    <row r="81" spans="1:11" ht="130.5" x14ac:dyDescent="0.3">
      <c r="A81" s="7" t="s">
        <v>278</v>
      </c>
      <c r="B81" s="8" t="s">
        <v>279</v>
      </c>
      <c r="C81" s="9" t="s">
        <v>273</v>
      </c>
      <c r="D81" s="10" t="s">
        <v>280</v>
      </c>
      <c r="E81" s="43" t="s">
        <v>400</v>
      </c>
      <c r="F81" s="40"/>
      <c r="G81" s="7"/>
      <c r="H81" s="13"/>
      <c r="I81" s="14"/>
      <c r="J81" s="7"/>
      <c r="K81" s="14"/>
    </row>
    <row r="82" spans="1:11" ht="87" x14ac:dyDescent="0.3">
      <c r="A82" s="7" t="s">
        <v>281</v>
      </c>
      <c r="B82" s="8" t="s">
        <v>282</v>
      </c>
      <c r="C82" s="9" t="s">
        <v>273</v>
      </c>
      <c r="D82" s="10" t="s">
        <v>283</v>
      </c>
      <c r="E82" s="43" t="s">
        <v>401</v>
      </c>
      <c r="F82" s="40"/>
      <c r="G82" s="7"/>
      <c r="H82" s="13"/>
      <c r="I82" s="14"/>
      <c r="J82" s="7"/>
      <c r="K82" s="14"/>
    </row>
    <row r="83" spans="1:11" ht="72.5" x14ac:dyDescent="0.3">
      <c r="A83" s="7" t="s">
        <v>284</v>
      </c>
      <c r="B83" s="8" t="s">
        <v>285</v>
      </c>
      <c r="C83" s="9" t="s">
        <v>273</v>
      </c>
      <c r="D83" s="10" t="s">
        <v>286</v>
      </c>
      <c r="E83" s="43" t="s">
        <v>402</v>
      </c>
      <c r="F83" s="40"/>
      <c r="G83" s="7"/>
      <c r="H83" s="13"/>
      <c r="I83" s="14"/>
      <c r="J83" s="7"/>
      <c r="K83" s="14"/>
    </row>
    <row r="84" spans="1:11" ht="87" x14ac:dyDescent="0.3">
      <c r="A84" s="7" t="s">
        <v>287</v>
      </c>
      <c r="B84" s="8" t="s">
        <v>288</v>
      </c>
      <c r="C84" s="9" t="s">
        <v>273</v>
      </c>
      <c r="D84" s="10" t="s">
        <v>289</v>
      </c>
      <c r="E84" s="43" t="s">
        <v>403</v>
      </c>
      <c r="F84" s="40"/>
      <c r="G84" s="7"/>
      <c r="H84" s="13"/>
      <c r="I84" s="14"/>
      <c r="J84" s="7"/>
      <c r="K84" s="14"/>
    </row>
    <row r="85" spans="1:11" ht="72.5" x14ac:dyDescent="0.3">
      <c r="A85" s="7" t="s">
        <v>290</v>
      </c>
      <c r="B85" s="8" t="s">
        <v>291</v>
      </c>
      <c r="C85" s="9" t="s">
        <v>273</v>
      </c>
      <c r="D85" s="10" t="s">
        <v>292</v>
      </c>
      <c r="E85" s="43" t="s">
        <v>404</v>
      </c>
      <c r="F85" s="40"/>
      <c r="G85" s="7"/>
      <c r="H85" s="13"/>
      <c r="I85" s="14"/>
      <c r="J85" s="7"/>
      <c r="K85" s="14"/>
    </row>
    <row r="86" spans="1:11" ht="72.5" x14ac:dyDescent="0.3">
      <c r="A86" s="7" t="s">
        <v>293</v>
      </c>
      <c r="B86" s="8" t="s">
        <v>294</v>
      </c>
      <c r="C86" s="9" t="s">
        <v>273</v>
      </c>
      <c r="D86" s="10" t="s">
        <v>295</v>
      </c>
      <c r="E86" s="43" t="s">
        <v>405</v>
      </c>
      <c r="F86" s="40"/>
      <c r="G86" s="7"/>
      <c r="H86" s="13"/>
      <c r="I86" s="14"/>
      <c r="J86" s="7"/>
      <c r="K86" s="14"/>
    </row>
    <row r="87" spans="1:11" ht="72.5" x14ac:dyDescent="0.3">
      <c r="A87" s="7" t="s">
        <v>296</v>
      </c>
      <c r="B87" s="8" t="s">
        <v>297</v>
      </c>
      <c r="C87" s="9" t="s">
        <v>273</v>
      </c>
      <c r="D87" s="10" t="s">
        <v>298</v>
      </c>
      <c r="E87" s="43" t="s">
        <v>406</v>
      </c>
      <c r="F87" s="40"/>
      <c r="G87" s="7"/>
      <c r="H87" s="13"/>
      <c r="I87" s="14"/>
      <c r="J87" s="7"/>
      <c r="K87" s="14"/>
    </row>
    <row r="88" spans="1:11" ht="87" x14ac:dyDescent="0.3">
      <c r="A88" s="7" t="s">
        <v>299</v>
      </c>
      <c r="B88" s="8" t="s">
        <v>300</v>
      </c>
      <c r="C88" s="9" t="s">
        <v>273</v>
      </c>
      <c r="D88" s="10" t="s">
        <v>301</v>
      </c>
      <c r="E88" s="43" t="s">
        <v>407</v>
      </c>
      <c r="F88" s="40"/>
      <c r="G88" s="7"/>
      <c r="H88" s="13"/>
      <c r="I88" s="14"/>
      <c r="J88" s="7"/>
      <c r="K88" s="14"/>
    </row>
    <row r="89" spans="1:11" ht="87" x14ac:dyDescent="0.3">
      <c r="A89" s="7" t="s">
        <v>302</v>
      </c>
      <c r="B89" s="8" t="s">
        <v>303</v>
      </c>
      <c r="C89" s="9" t="s">
        <v>273</v>
      </c>
      <c r="D89" s="10" t="s">
        <v>304</v>
      </c>
      <c r="E89" s="43" t="s">
        <v>408</v>
      </c>
      <c r="F89" s="40"/>
      <c r="G89" s="7"/>
      <c r="H89" s="13"/>
      <c r="I89" s="14"/>
      <c r="J89" s="7"/>
      <c r="K89" s="14"/>
    </row>
    <row r="90" spans="1:11" ht="72.5" x14ac:dyDescent="0.3">
      <c r="A90" s="7" t="s">
        <v>305</v>
      </c>
      <c r="B90" s="8" t="s">
        <v>306</v>
      </c>
      <c r="C90" s="9" t="s">
        <v>273</v>
      </c>
      <c r="D90" s="10" t="s">
        <v>307</v>
      </c>
      <c r="E90" s="43" t="s">
        <v>409</v>
      </c>
      <c r="F90" s="40"/>
      <c r="G90" s="7"/>
      <c r="H90" s="13"/>
      <c r="I90" s="14"/>
      <c r="J90" s="7"/>
      <c r="K90" s="14"/>
    </row>
    <row r="91" spans="1:11" ht="87" x14ac:dyDescent="0.3">
      <c r="A91" s="7" t="s">
        <v>308</v>
      </c>
      <c r="B91" s="8" t="s">
        <v>309</v>
      </c>
      <c r="C91" s="9" t="s">
        <v>273</v>
      </c>
      <c r="D91" s="10" t="s">
        <v>310</v>
      </c>
      <c r="E91" s="43" t="s">
        <v>410</v>
      </c>
      <c r="F91" s="40"/>
      <c r="G91" s="7"/>
      <c r="H91" s="13"/>
      <c r="I91" s="14"/>
      <c r="J91" s="7"/>
      <c r="K91" s="14"/>
    </row>
    <row r="92" spans="1:11" ht="72.5" x14ac:dyDescent="0.3">
      <c r="A92" s="7" t="s">
        <v>311</v>
      </c>
      <c r="B92" s="8" t="s">
        <v>312</v>
      </c>
      <c r="C92" s="9" t="s">
        <v>273</v>
      </c>
      <c r="D92" s="10" t="s">
        <v>313</v>
      </c>
      <c r="E92" s="43" t="s">
        <v>411</v>
      </c>
      <c r="F92" s="40"/>
      <c r="G92" s="7"/>
      <c r="H92" s="13"/>
      <c r="I92" s="14"/>
      <c r="J92" s="7"/>
      <c r="K92" s="14"/>
    </row>
    <row r="93" spans="1:11" ht="72.5" x14ac:dyDescent="0.3">
      <c r="A93" s="30" t="s">
        <v>314</v>
      </c>
      <c r="B93" s="31" t="s">
        <v>315</v>
      </c>
      <c r="C93" s="32" t="s">
        <v>273</v>
      </c>
      <c r="D93" s="33" t="s">
        <v>316</v>
      </c>
      <c r="E93" s="44" t="s">
        <v>412</v>
      </c>
      <c r="F93" s="42"/>
      <c r="G93" s="30"/>
      <c r="H93" s="35"/>
      <c r="I93" s="36"/>
      <c r="J93" s="30"/>
      <c r="K93" s="36"/>
    </row>
    <row r="94" spans="1:11" ht="58" x14ac:dyDescent="0.3">
      <c r="A94" s="7" t="s">
        <v>317</v>
      </c>
      <c r="B94" s="8" t="s">
        <v>318</v>
      </c>
      <c r="C94" s="9" t="s">
        <v>319</v>
      </c>
      <c r="D94" s="10" t="s">
        <v>320</v>
      </c>
      <c r="E94" s="43" t="s">
        <v>413</v>
      </c>
      <c r="F94" s="40"/>
      <c r="G94" s="7"/>
      <c r="H94" s="13"/>
      <c r="I94" s="14"/>
      <c r="J94" s="7"/>
      <c r="K94" s="14"/>
    </row>
    <row r="95" spans="1:11" ht="72.5" x14ac:dyDescent="0.3">
      <c r="A95" s="7" t="s">
        <v>321</v>
      </c>
      <c r="B95" s="8" t="s">
        <v>322</v>
      </c>
      <c r="C95" s="9" t="s">
        <v>319</v>
      </c>
      <c r="D95" s="10" t="s">
        <v>323</v>
      </c>
      <c r="E95" s="43" t="s">
        <v>414</v>
      </c>
      <c r="F95" s="40"/>
      <c r="G95" s="7"/>
      <c r="H95" s="13"/>
      <c r="I95" s="14"/>
      <c r="J95" s="7"/>
      <c r="K95" s="14"/>
    </row>
    <row r="96" spans="1:11" ht="87" x14ac:dyDescent="0.3">
      <c r="A96" s="7" t="s">
        <v>324</v>
      </c>
      <c r="B96" s="8" t="s">
        <v>325</v>
      </c>
      <c r="C96" s="9" t="s">
        <v>319</v>
      </c>
      <c r="D96" s="10" t="s">
        <v>326</v>
      </c>
      <c r="E96" s="43" t="s">
        <v>415</v>
      </c>
      <c r="F96" s="40"/>
      <c r="G96" s="7"/>
      <c r="H96" s="13"/>
      <c r="I96" s="14"/>
      <c r="J96" s="7"/>
      <c r="K96" s="14"/>
    </row>
    <row r="97" spans="1:11" ht="72.5" x14ac:dyDescent="0.3">
      <c r="A97" s="7" t="s">
        <v>327</v>
      </c>
      <c r="B97" s="8" t="s">
        <v>328</v>
      </c>
      <c r="C97" s="9" t="s">
        <v>319</v>
      </c>
      <c r="D97" s="10" t="s">
        <v>329</v>
      </c>
      <c r="E97" s="43" t="s">
        <v>416</v>
      </c>
      <c r="F97" s="40"/>
      <c r="G97" s="7"/>
      <c r="H97" s="13"/>
      <c r="I97" s="14"/>
      <c r="J97" s="7"/>
      <c r="K97" s="14"/>
    </row>
    <row r="98" spans="1:11" ht="87" x14ac:dyDescent="0.3">
      <c r="A98" s="7" t="s">
        <v>330</v>
      </c>
      <c r="B98" s="8" t="s">
        <v>331</v>
      </c>
      <c r="C98" s="9" t="s">
        <v>319</v>
      </c>
      <c r="D98" s="10" t="s">
        <v>332</v>
      </c>
      <c r="E98" s="43" t="s">
        <v>417</v>
      </c>
      <c r="F98" s="40"/>
      <c r="G98" s="7"/>
      <c r="H98" s="13"/>
      <c r="I98" s="14"/>
      <c r="J98" s="7"/>
      <c r="K98" s="14"/>
    </row>
    <row r="99" spans="1:11" ht="101.5" x14ac:dyDescent="0.3">
      <c r="A99" s="7" t="s">
        <v>333</v>
      </c>
      <c r="B99" s="8" t="s">
        <v>334</v>
      </c>
      <c r="C99" s="9" t="s">
        <v>319</v>
      </c>
      <c r="D99" s="10" t="s">
        <v>335</v>
      </c>
      <c r="E99" s="43" t="s">
        <v>418</v>
      </c>
      <c r="F99" s="40"/>
      <c r="G99" s="7"/>
      <c r="H99" s="13"/>
      <c r="I99" s="14"/>
      <c r="J99" s="7"/>
      <c r="K99" s="14"/>
    </row>
    <row r="100" spans="1:11" ht="145" x14ac:dyDescent="0.3">
      <c r="A100" s="7" t="s">
        <v>336</v>
      </c>
      <c r="B100" s="8" t="s">
        <v>337</v>
      </c>
      <c r="C100" s="9" t="s">
        <v>319</v>
      </c>
      <c r="D100" s="10" t="s">
        <v>338</v>
      </c>
      <c r="E100" s="43" t="s">
        <v>419</v>
      </c>
      <c r="F100" s="40"/>
      <c r="G100" s="7"/>
      <c r="H100" s="13"/>
      <c r="I100" s="14"/>
      <c r="J100" s="7"/>
      <c r="K100" s="14"/>
    </row>
    <row r="101" spans="1:11" ht="72.5" x14ac:dyDescent="0.3">
      <c r="A101" s="7" t="s">
        <v>339</v>
      </c>
      <c r="B101" s="8" t="s">
        <v>340</v>
      </c>
      <c r="C101" s="9" t="s">
        <v>319</v>
      </c>
      <c r="D101" s="10" t="s">
        <v>341</v>
      </c>
      <c r="E101" s="43" t="s">
        <v>420</v>
      </c>
      <c r="F101" s="40"/>
      <c r="G101" s="7"/>
      <c r="H101" s="13"/>
      <c r="I101" s="14"/>
      <c r="J101" s="7"/>
      <c r="K101" s="14"/>
    </row>
    <row r="102" spans="1:11" ht="87" x14ac:dyDescent="0.3">
      <c r="A102" s="7" t="s">
        <v>342</v>
      </c>
      <c r="B102" s="8" t="s">
        <v>343</v>
      </c>
      <c r="C102" s="9" t="s">
        <v>319</v>
      </c>
      <c r="D102" s="10" t="s">
        <v>344</v>
      </c>
      <c r="E102" s="43" t="s">
        <v>421</v>
      </c>
      <c r="F102" s="40"/>
      <c r="G102" s="7"/>
      <c r="H102" s="13"/>
      <c r="I102" s="14"/>
      <c r="J102" s="7"/>
      <c r="K102" s="14"/>
    </row>
    <row r="103" spans="1:11" ht="159.5" x14ac:dyDescent="0.3">
      <c r="A103" s="7" t="s">
        <v>345</v>
      </c>
      <c r="B103" s="8" t="s">
        <v>346</v>
      </c>
      <c r="C103" s="9" t="s">
        <v>319</v>
      </c>
      <c r="D103" s="10" t="s">
        <v>347</v>
      </c>
      <c r="E103" s="43" t="s">
        <v>422</v>
      </c>
      <c r="F103" s="40"/>
      <c r="G103" s="7"/>
      <c r="H103" s="13"/>
      <c r="I103" s="14"/>
      <c r="J103" s="7"/>
      <c r="K103" s="14"/>
    </row>
    <row r="104" spans="1:11" ht="159.5" x14ac:dyDescent="0.3">
      <c r="A104" s="7" t="s">
        <v>348</v>
      </c>
      <c r="B104" s="8" t="s">
        <v>349</v>
      </c>
      <c r="C104" s="9" t="s">
        <v>319</v>
      </c>
      <c r="D104" s="10" t="s">
        <v>350</v>
      </c>
      <c r="E104" s="43" t="s">
        <v>423</v>
      </c>
      <c r="F104" s="40"/>
      <c r="G104" s="7"/>
      <c r="H104" s="13"/>
      <c r="I104" s="14"/>
      <c r="J104" s="7"/>
      <c r="K104" s="14"/>
    </row>
    <row r="105" spans="1:11" ht="130.5" x14ac:dyDescent="0.3">
      <c r="A105" s="7" t="s">
        <v>351</v>
      </c>
      <c r="B105" s="8" t="s">
        <v>352</v>
      </c>
      <c r="C105" s="9" t="s">
        <v>319</v>
      </c>
      <c r="D105" s="10" t="s">
        <v>353</v>
      </c>
      <c r="E105" s="43" t="s">
        <v>424</v>
      </c>
      <c r="F105" s="40"/>
      <c r="G105" s="7"/>
      <c r="H105" s="13"/>
      <c r="I105" s="14"/>
      <c r="J105" s="7"/>
      <c r="K105" s="14"/>
    </row>
    <row r="106" spans="1:11" ht="159.5" x14ac:dyDescent="0.3">
      <c r="A106" s="7" t="s">
        <v>354</v>
      </c>
      <c r="B106" s="8" t="s">
        <v>355</v>
      </c>
      <c r="C106" s="9" t="s">
        <v>319</v>
      </c>
      <c r="D106" s="10" t="s">
        <v>356</v>
      </c>
      <c r="E106" s="43" t="s">
        <v>425</v>
      </c>
      <c r="F106" s="40"/>
      <c r="G106" s="7"/>
      <c r="H106" s="13"/>
      <c r="I106" s="14"/>
      <c r="J106" s="7"/>
      <c r="K106" s="14"/>
    </row>
    <row r="107" spans="1:11" ht="130.5" x14ac:dyDescent="0.3">
      <c r="A107" s="7" t="s">
        <v>357</v>
      </c>
      <c r="B107" s="8" t="s">
        <v>358</v>
      </c>
      <c r="C107" s="9" t="s">
        <v>319</v>
      </c>
      <c r="D107" s="11" t="s">
        <v>359</v>
      </c>
      <c r="E107" s="43" t="s">
        <v>426</v>
      </c>
      <c r="F107" s="40"/>
      <c r="G107" s="7"/>
      <c r="H107" s="13"/>
      <c r="I107" s="14"/>
      <c r="J107" s="7"/>
      <c r="K107" s="14"/>
    </row>
    <row r="108" spans="1:11" s="61" customFormat="1" ht="58" x14ac:dyDescent="0.3">
      <c r="A108" s="7" t="s">
        <v>427</v>
      </c>
      <c r="B108" s="8" t="s">
        <v>470</v>
      </c>
      <c r="C108" s="9" t="s">
        <v>443</v>
      </c>
      <c r="D108" s="63" t="s">
        <v>486</v>
      </c>
      <c r="E108" s="64" t="s">
        <v>487</v>
      </c>
      <c r="F108" s="40"/>
      <c r="G108" s="7"/>
      <c r="H108" s="13"/>
      <c r="I108" s="14"/>
      <c r="J108" s="7"/>
      <c r="K108" s="14"/>
    </row>
    <row r="109" spans="1:11" s="61" customFormat="1" ht="145" x14ac:dyDescent="0.3">
      <c r="A109" s="7" t="s">
        <v>428</v>
      </c>
      <c r="B109" s="8" t="s">
        <v>471</v>
      </c>
      <c r="C109" s="9" t="s">
        <v>443</v>
      </c>
      <c r="D109" s="63" t="s">
        <v>484</v>
      </c>
      <c r="E109" s="64" t="s">
        <v>485</v>
      </c>
      <c r="F109" s="40"/>
      <c r="G109" s="7"/>
      <c r="H109" s="13"/>
      <c r="I109" s="14"/>
      <c r="J109" s="7"/>
      <c r="K109" s="14"/>
    </row>
    <row r="110" spans="1:11" s="61" customFormat="1" ht="130.5" customHeight="1" x14ac:dyDescent="0.3">
      <c r="A110" s="7" t="s">
        <v>429</v>
      </c>
      <c r="B110" s="65" t="s">
        <v>472</v>
      </c>
      <c r="C110" s="66" t="s">
        <v>443</v>
      </c>
      <c r="D110" s="67" t="s">
        <v>482</v>
      </c>
      <c r="E110" s="68" t="s">
        <v>483</v>
      </c>
      <c r="F110" s="40"/>
      <c r="G110" s="7"/>
      <c r="H110" s="13"/>
      <c r="I110" s="14"/>
      <c r="J110" s="7"/>
      <c r="K110" s="14"/>
    </row>
    <row r="111" spans="1:11" s="61" customFormat="1" ht="130.5" x14ac:dyDescent="0.3">
      <c r="A111" s="7" t="s">
        <v>430</v>
      </c>
      <c r="B111" s="8" t="s">
        <v>473</v>
      </c>
      <c r="C111" s="9" t="s">
        <v>443</v>
      </c>
      <c r="D111" s="63" t="s">
        <v>480</v>
      </c>
      <c r="E111" s="64" t="s">
        <v>481</v>
      </c>
      <c r="F111" s="40"/>
      <c r="G111" s="7"/>
      <c r="H111" s="13"/>
      <c r="I111" s="14"/>
      <c r="J111" s="7"/>
      <c r="K111" s="14"/>
    </row>
    <row r="112" spans="1:11" s="61" customFormat="1" ht="130.5" customHeight="1" x14ac:dyDescent="0.3">
      <c r="A112" s="69" t="s">
        <v>431</v>
      </c>
      <c r="B112" s="65" t="s">
        <v>474</v>
      </c>
      <c r="C112" s="66" t="s">
        <v>443</v>
      </c>
      <c r="D112" s="67" t="s">
        <v>478</v>
      </c>
      <c r="E112" s="68" t="s">
        <v>479</v>
      </c>
      <c r="F112" s="40"/>
      <c r="G112" s="7"/>
      <c r="H112" s="13"/>
      <c r="I112" s="14"/>
      <c r="J112" s="7"/>
      <c r="K112" s="14"/>
    </row>
    <row r="113" spans="1:31" s="61" customFormat="1" ht="130.5" customHeight="1" x14ac:dyDescent="0.3">
      <c r="A113" s="7" t="s">
        <v>432</v>
      </c>
      <c r="B113" s="8" t="s">
        <v>475</v>
      </c>
      <c r="C113" s="9" t="s">
        <v>443</v>
      </c>
      <c r="D113" s="63" t="s">
        <v>476</v>
      </c>
      <c r="E113" s="64" t="s">
        <v>477</v>
      </c>
      <c r="F113" s="40"/>
      <c r="G113" s="7"/>
      <c r="H113" s="13"/>
      <c r="I113" s="14"/>
      <c r="J113" s="7"/>
      <c r="K113" s="14"/>
    </row>
    <row r="114" spans="1:31" s="61" customFormat="1" ht="130.5" customHeight="1" x14ac:dyDescent="0.3">
      <c r="A114" s="69" t="s">
        <v>433</v>
      </c>
      <c r="B114" s="65" t="s">
        <v>468</v>
      </c>
      <c r="C114" s="66" t="s">
        <v>443</v>
      </c>
      <c r="D114" s="67" t="s">
        <v>467</v>
      </c>
      <c r="E114" s="68" t="s">
        <v>469</v>
      </c>
      <c r="F114" s="40"/>
      <c r="G114" s="7"/>
      <c r="H114" s="13"/>
      <c r="I114" s="14"/>
      <c r="J114" s="7"/>
      <c r="K114" s="14"/>
    </row>
    <row r="115" spans="1:31" s="61" customFormat="1" ht="130.5" customHeight="1" x14ac:dyDescent="0.3">
      <c r="A115" s="7" t="s">
        <v>434</v>
      </c>
      <c r="B115" s="62" t="s">
        <v>465</v>
      </c>
      <c r="C115" s="9" t="s">
        <v>443</v>
      </c>
      <c r="D115" s="63" t="s">
        <v>464</v>
      </c>
      <c r="E115" s="64" t="s">
        <v>466</v>
      </c>
      <c r="F115" s="40"/>
      <c r="G115" s="7"/>
      <c r="H115" s="13"/>
      <c r="I115" s="14"/>
      <c r="J115" s="7"/>
      <c r="K115" s="14"/>
    </row>
    <row r="116" spans="1:31" s="61" customFormat="1" ht="145" x14ac:dyDescent="0.3">
      <c r="A116" s="7" t="s">
        <v>435</v>
      </c>
      <c r="B116" s="8" t="s">
        <v>442</v>
      </c>
      <c r="C116" s="9" t="s">
        <v>443</v>
      </c>
      <c r="D116" s="11" t="s">
        <v>444</v>
      </c>
      <c r="E116" s="43" t="s">
        <v>445</v>
      </c>
      <c r="F116" s="40"/>
      <c r="G116" s="7"/>
      <c r="H116" s="13"/>
      <c r="I116" s="14"/>
      <c r="J116" s="7"/>
      <c r="K116" s="14"/>
    </row>
    <row r="117" spans="1:31" s="61" customFormat="1" ht="159.5" x14ac:dyDescent="0.3">
      <c r="A117" s="7" t="s">
        <v>436</v>
      </c>
      <c r="B117" s="8" t="s">
        <v>446</v>
      </c>
      <c r="C117" s="9" t="s">
        <v>443</v>
      </c>
      <c r="D117" s="11" t="s">
        <v>447</v>
      </c>
      <c r="E117" s="43" t="s">
        <v>448</v>
      </c>
      <c r="F117" s="40"/>
      <c r="G117" s="7"/>
      <c r="H117" s="13"/>
      <c r="I117" s="14"/>
      <c r="J117" s="7"/>
      <c r="K117" s="14"/>
    </row>
    <row r="118" spans="1:31" s="61" customFormat="1" ht="159.5" x14ac:dyDescent="0.3">
      <c r="A118" s="7" t="s">
        <v>437</v>
      </c>
      <c r="B118" s="8" t="s">
        <v>449</v>
      </c>
      <c r="C118" s="9" t="s">
        <v>443</v>
      </c>
      <c r="D118" s="11" t="s">
        <v>450</v>
      </c>
      <c r="E118" s="43" t="s">
        <v>451</v>
      </c>
      <c r="F118" s="40"/>
      <c r="G118" s="7"/>
      <c r="H118" s="13"/>
      <c r="I118" s="14"/>
      <c r="J118" s="7"/>
      <c r="K118" s="14"/>
    </row>
    <row r="119" spans="1:31" s="61" customFormat="1" ht="130.5" customHeight="1" x14ac:dyDescent="0.3">
      <c r="A119" s="7" t="s">
        <v>438</v>
      </c>
      <c r="B119" s="8" t="s">
        <v>452</v>
      </c>
      <c r="C119" s="9" t="s">
        <v>443</v>
      </c>
      <c r="D119" s="11" t="s">
        <v>453</v>
      </c>
      <c r="E119" s="43" t="s">
        <v>454</v>
      </c>
      <c r="F119" s="40"/>
      <c r="G119" s="7"/>
      <c r="H119" s="13"/>
      <c r="I119" s="14"/>
      <c r="J119" s="7"/>
      <c r="K119" s="14"/>
    </row>
    <row r="120" spans="1:31" s="61" customFormat="1" ht="130.5" customHeight="1" x14ac:dyDescent="0.3">
      <c r="A120" s="7" t="s">
        <v>439</v>
      </c>
      <c r="B120" s="8" t="s">
        <v>455</v>
      </c>
      <c r="C120" s="9" t="s">
        <v>443</v>
      </c>
      <c r="D120" s="11" t="s">
        <v>456</v>
      </c>
      <c r="E120" s="43" t="s">
        <v>457</v>
      </c>
      <c r="F120" s="40"/>
      <c r="G120" s="7"/>
      <c r="H120" s="13"/>
      <c r="I120" s="14"/>
      <c r="J120" s="7"/>
      <c r="K120" s="14"/>
    </row>
    <row r="121" spans="1:31" s="61" customFormat="1" ht="130.5" customHeight="1" x14ac:dyDescent="0.3">
      <c r="A121" s="7" t="s">
        <v>440</v>
      </c>
      <c r="B121" s="8" t="s">
        <v>458</v>
      </c>
      <c r="C121" s="9" t="s">
        <v>443</v>
      </c>
      <c r="D121" s="11" t="s">
        <v>459</v>
      </c>
      <c r="E121" s="43" t="s">
        <v>463</v>
      </c>
      <c r="F121" s="40"/>
      <c r="G121" s="7"/>
      <c r="H121" s="13"/>
      <c r="I121" s="14"/>
      <c r="J121" s="7"/>
      <c r="K121" s="14"/>
    </row>
    <row r="122" spans="1:31" s="61" customFormat="1" ht="130.5" customHeight="1" x14ac:dyDescent="0.3">
      <c r="A122" s="7" t="s">
        <v>441</v>
      </c>
      <c r="B122" s="8" t="s">
        <v>460</v>
      </c>
      <c r="C122" s="9" t="s">
        <v>443</v>
      </c>
      <c r="D122" s="11" t="s">
        <v>461</v>
      </c>
      <c r="E122" s="43" t="s">
        <v>462</v>
      </c>
      <c r="F122" s="40"/>
      <c r="G122" s="7"/>
      <c r="H122" s="13"/>
      <c r="I122" s="14"/>
      <c r="J122" s="7"/>
      <c r="K122" s="14"/>
    </row>
    <row r="123" spans="1:31" s="61" customFormat="1" thickBot="1" x14ac:dyDescent="0.35">
      <c r="A123" s="45"/>
      <c r="B123" s="46"/>
      <c r="C123" s="47"/>
      <c r="D123" s="48"/>
      <c r="E123" s="49"/>
      <c r="F123" s="50"/>
      <c r="G123" s="45"/>
      <c r="H123" s="51"/>
      <c r="I123" s="52"/>
      <c r="J123" s="45"/>
      <c r="K123" s="52"/>
    </row>
    <row r="124" spans="1:31" ht="14.25" customHeight="1" x14ac:dyDescent="0.35">
      <c r="A124" s="53"/>
      <c r="B124" s="53"/>
      <c r="C124" s="53"/>
      <c r="D124" s="53"/>
      <c r="E124" s="53"/>
      <c r="F124" s="54"/>
      <c r="G124" s="55"/>
      <c r="H124" s="55"/>
      <c r="I124" s="55"/>
      <c r="J124" s="55"/>
      <c r="K124" s="55"/>
      <c r="L124" s="56"/>
      <c r="M124" s="56"/>
      <c r="N124" s="56"/>
      <c r="O124" s="56"/>
      <c r="P124" s="56"/>
      <c r="Q124" s="56"/>
      <c r="R124" s="56"/>
      <c r="S124" s="56"/>
      <c r="T124" s="56"/>
      <c r="U124" s="56"/>
      <c r="V124" s="56"/>
      <c r="W124" s="56"/>
      <c r="X124" s="56"/>
      <c r="Y124" s="56"/>
      <c r="Z124" s="56"/>
      <c r="AA124" s="56"/>
      <c r="AB124" s="56"/>
      <c r="AC124" s="56"/>
      <c r="AD124" s="56"/>
      <c r="AE124" s="56"/>
    </row>
    <row r="125" spans="1:31" ht="14.25" customHeight="1" x14ac:dyDescent="0.35">
      <c r="A125" s="83" t="s">
        <v>360</v>
      </c>
      <c r="B125" s="82"/>
      <c r="C125" s="82"/>
      <c r="D125" s="82"/>
      <c r="E125" s="57"/>
      <c r="F125" s="57" t="s">
        <v>361</v>
      </c>
      <c r="G125" s="57"/>
      <c r="H125" s="57">
        <f>MAX(H5:H124)</f>
        <v>0</v>
      </c>
      <c r="I125" s="57" t="s">
        <v>362</v>
      </c>
      <c r="J125" s="57"/>
      <c r="K125" s="57"/>
    </row>
    <row r="126" spans="1:31" ht="14.25" customHeight="1" x14ac:dyDescent="0.35">
      <c r="E126" s="57"/>
      <c r="F126" s="57" t="s">
        <v>363</v>
      </c>
      <c r="G126" s="57" t="s">
        <v>364</v>
      </c>
      <c r="H126" s="57" t="s">
        <v>365</v>
      </c>
      <c r="I126" s="57" t="s">
        <v>366</v>
      </c>
      <c r="J126" s="57" t="s">
        <v>367</v>
      </c>
      <c r="K126" s="57" t="s">
        <v>368</v>
      </c>
    </row>
    <row r="127" spans="1:31" ht="14.25" customHeight="1" x14ac:dyDescent="0.35">
      <c r="A127" s="57"/>
      <c r="B127" s="57"/>
      <c r="C127" s="57"/>
      <c r="D127" s="57"/>
      <c r="E127" s="57"/>
      <c r="F127" s="57"/>
      <c r="G127" s="57">
        <v>0</v>
      </c>
      <c r="H127" s="57"/>
      <c r="I127" s="57"/>
      <c r="J127" s="57"/>
      <c r="K127" s="57"/>
    </row>
    <row r="128" spans="1:31" ht="14.25" customHeight="1" x14ac:dyDescent="0.35">
      <c r="A128" s="57"/>
      <c r="B128" s="57"/>
      <c r="C128" s="57"/>
      <c r="D128" s="57"/>
      <c r="E128" s="57"/>
      <c r="F128" s="57">
        <v>10</v>
      </c>
      <c r="G128" s="57">
        <f t="shared" ref="G128:G132" si="0">IF(F128&lt;&gt;"",G127+F128,"")</f>
        <v>10</v>
      </c>
      <c r="H128" s="57">
        <f t="shared" ref="H128:H132" si="1">H127+1</f>
        <v>1</v>
      </c>
      <c r="I128" s="58">
        <f>SUMIF($H$1:$H$124,$H128,G$1:G$124)</f>
        <v>0</v>
      </c>
      <c r="J128" s="58">
        <f>SUMIF($H$1:$H$124,$H128,J$1:J$124)</f>
        <v>0</v>
      </c>
      <c r="K128" s="57" t="str">
        <f t="shared" ref="K128:K132" si="2">IF(I129&lt;&gt;0,J128-I128,"")</f>
        <v/>
      </c>
    </row>
    <row r="129" spans="1:37" ht="14.25" customHeight="1" x14ac:dyDescent="0.35">
      <c r="A129" s="57"/>
      <c r="B129" s="57"/>
      <c r="C129" s="57"/>
      <c r="D129" s="57"/>
      <c r="E129" s="57"/>
      <c r="F129" s="57">
        <v>15</v>
      </c>
      <c r="G129" s="57">
        <f t="shared" si="0"/>
        <v>25</v>
      </c>
      <c r="H129" s="57">
        <f t="shared" si="1"/>
        <v>2</v>
      </c>
      <c r="I129" s="58">
        <f>SUMIF($H$1:$H$124,$H129,G$1:G$124)</f>
        <v>0</v>
      </c>
      <c r="J129" s="58">
        <f>SUMIF($H$1:$H$124,$H129,J$1:J$124)</f>
        <v>0</v>
      </c>
      <c r="K129" s="57" t="str">
        <f t="shared" si="2"/>
        <v/>
      </c>
    </row>
    <row r="130" spans="1:37" ht="14.25" customHeight="1" x14ac:dyDescent="0.35">
      <c r="A130" s="57"/>
      <c r="B130" s="57"/>
      <c r="C130" s="57"/>
      <c r="D130" s="57"/>
      <c r="E130" s="57"/>
      <c r="F130" s="57">
        <v>15</v>
      </c>
      <c r="G130" s="57">
        <f t="shared" si="0"/>
        <v>40</v>
      </c>
      <c r="H130" s="57">
        <f t="shared" si="1"/>
        <v>3</v>
      </c>
      <c r="I130" s="58">
        <f>SUMIF($H$1:$H$124,$H130,G$1:G$124)</f>
        <v>0</v>
      </c>
      <c r="J130" s="58">
        <f>SUMIF($H$1:$H$124,$H130,J$1:J$124)</f>
        <v>0</v>
      </c>
      <c r="K130" s="57" t="str">
        <f t="shared" si="2"/>
        <v/>
      </c>
      <c r="L130" s="54"/>
      <c r="M130" s="54"/>
      <c r="N130" s="54"/>
      <c r="O130" s="54"/>
      <c r="P130" s="54"/>
      <c r="Q130" s="54"/>
      <c r="R130" s="54"/>
      <c r="S130" s="54"/>
      <c r="T130" s="54"/>
      <c r="U130" s="54"/>
      <c r="V130" s="54"/>
      <c r="W130" s="54"/>
      <c r="X130" s="54"/>
      <c r="Y130" s="54"/>
      <c r="Z130" s="54"/>
      <c r="AA130" s="54"/>
      <c r="AB130" s="54"/>
      <c r="AC130" s="54"/>
      <c r="AD130" s="54"/>
      <c r="AE130" s="54"/>
      <c r="AF130" s="54"/>
      <c r="AG130" s="54"/>
      <c r="AH130" s="54"/>
      <c r="AI130" s="54"/>
      <c r="AJ130" s="54"/>
      <c r="AK130" s="54"/>
    </row>
    <row r="131" spans="1:37" ht="14.25" customHeight="1" x14ac:dyDescent="0.35">
      <c r="A131" s="57"/>
      <c r="B131" s="57"/>
      <c r="C131" s="57"/>
      <c r="D131" s="57"/>
      <c r="E131" s="57"/>
      <c r="F131" s="57">
        <v>15</v>
      </c>
      <c r="G131" s="57">
        <f t="shared" si="0"/>
        <v>55</v>
      </c>
      <c r="H131" s="57">
        <f t="shared" si="1"/>
        <v>4</v>
      </c>
      <c r="I131" s="58">
        <f>SUMIF($H$1:$H$124,$H131,G$1:G$124)</f>
        <v>0</v>
      </c>
      <c r="J131" s="58">
        <f>SUMIF($H$1:$H$124,$H131,J$1:J$124)</f>
        <v>0</v>
      </c>
      <c r="K131" s="57" t="str">
        <f t="shared" si="2"/>
        <v/>
      </c>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7"/>
      <c r="AK131" s="57"/>
    </row>
    <row r="132" spans="1:37" ht="14.25" customHeight="1" x14ac:dyDescent="0.35">
      <c r="A132" s="59"/>
      <c r="B132" s="59"/>
      <c r="C132" s="59"/>
      <c r="D132" s="59"/>
      <c r="E132" s="59"/>
      <c r="F132" s="57">
        <v>15</v>
      </c>
      <c r="G132" s="57">
        <f t="shared" si="0"/>
        <v>70</v>
      </c>
      <c r="H132" s="57">
        <f t="shared" si="1"/>
        <v>5</v>
      </c>
      <c r="I132" s="58">
        <f>SUMIF($H$1:$H$124,$H132,G$1:G$124)</f>
        <v>0</v>
      </c>
      <c r="J132" s="58">
        <f>SUMIF($H$1:$H$124,$H132,J$1:J$124)</f>
        <v>0</v>
      </c>
      <c r="K132" s="57" t="str">
        <f t="shared" si="2"/>
        <v/>
      </c>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7"/>
      <c r="AK132" s="57"/>
    </row>
    <row r="133" spans="1:37" ht="14.25" customHeight="1" x14ac:dyDescent="0.35">
      <c r="A133" s="57"/>
      <c r="B133" s="57"/>
      <c r="C133" s="57"/>
      <c r="D133" s="57"/>
      <c r="E133" s="57"/>
      <c r="F133" s="57" t="s">
        <v>369</v>
      </c>
      <c r="G133" s="57"/>
      <c r="H133" s="57"/>
      <c r="I133" s="57"/>
      <c r="J133" s="57"/>
      <c r="K133" s="57"/>
      <c r="L133" s="57"/>
      <c r="M133" s="57"/>
      <c r="N133" s="57"/>
      <c r="O133" s="57"/>
      <c r="P133" s="57"/>
      <c r="Q133" s="57"/>
      <c r="R133" s="57"/>
      <c r="S133" s="57"/>
      <c r="T133" s="57"/>
      <c r="U133" s="57"/>
      <c r="V133" s="57"/>
      <c r="W133" s="57"/>
      <c r="X133" s="57"/>
      <c r="Y133" s="57"/>
      <c r="Z133" s="57"/>
      <c r="AA133" s="57"/>
      <c r="AB133" s="57"/>
      <c r="AC133" s="57"/>
      <c r="AD133" s="57"/>
      <c r="AE133" s="57"/>
      <c r="AF133" s="57"/>
      <c r="AG133" s="57"/>
      <c r="AH133" s="57"/>
      <c r="AI133" s="57"/>
      <c r="AJ133" s="57"/>
      <c r="AK133" s="57"/>
    </row>
    <row r="134" spans="1:37" ht="14.25" customHeight="1" x14ac:dyDescent="0.35">
      <c r="A134" s="57"/>
      <c r="B134" s="57"/>
      <c r="C134" s="57"/>
      <c r="D134" s="57"/>
      <c r="E134" s="57"/>
      <c r="F134" s="57" t="s">
        <v>370</v>
      </c>
      <c r="G134" s="57" t="s">
        <v>371</v>
      </c>
      <c r="H134" s="57" t="s">
        <v>365</v>
      </c>
      <c r="I134" s="57" t="s">
        <v>372</v>
      </c>
      <c r="J134" s="57" t="s">
        <v>367</v>
      </c>
      <c r="K134" s="57" t="s">
        <v>373</v>
      </c>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row>
    <row r="135" spans="1:37" ht="14.25" customHeight="1" x14ac:dyDescent="0.35">
      <c r="A135" s="57"/>
      <c r="B135" s="57"/>
      <c r="C135" s="57"/>
      <c r="D135" s="57"/>
      <c r="E135" s="57"/>
      <c r="F135" s="57">
        <v>0</v>
      </c>
      <c r="G135" s="57"/>
      <c r="H135" s="57"/>
      <c r="I135" s="57"/>
      <c r="J135" s="58"/>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row>
    <row r="136" spans="1:37" ht="14.25" customHeight="1" x14ac:dyDescent="0.35">
      <c r="A136" s="57"/>
      <c r="B136" s="57"/>
      <c r="C136" s="57"/>
      <c r="D136" s="57"/>
      <c r="E136" s="57"/>
      <c r="F136" s="57">
        <f t="shared" ref="F136:F184" si="3">F135+1</f>
        <v>1</v>
      </c>
      <c r="G136" s="57">
        <f t="shared" ref="G136:G184" si="4">IF(H136&lt;&gt;H135,1,G135+1)</f>
        <v>1</v>
      </c>
      <c r="H136" s="57">
        <f t="shared" ref="H136:H167" si="5">1+VLOOKUP(F135,$G$127:$H$132,2,TRUE)</f>
        <v>1</v>
      </c>
      <c r="I136" s="57">
        <f t="shared" ref="I136:I167" si="6">SUMIF($G$127:$G$132,$F136,I$127:I$132)</f>
        <v>0</v>
      </c>
      <c r="J136" s="58">
        <f t="shared" ref="J136:J167" si="7">SUMIFS(J$1:J$124,$K$1:$K$124,$G136,$H$1:$H$124,H136)</f>
        <v>0</v>
      </c>
      <c r="K136" s="57">
        <f t="shared" ref="K136:K167" si="8">SUMIF($G$127:$G$132,$F135,K$127:K$132)</f>
        <v>0</v>
      </c>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7"/>
      <c r="AK136" s="57"/>
    </row>
    <row r="137" spans="1:37" ht="14.25" customHeight="1" x14ac:dyDescent="0.35">
      <c r="A137" s="57"/>
      <c r="B137" s="57"/>
      <c r="C137" s="57"/>
      <c r="D137" s="57"/>
      <c r="E137" s="57"/>
      <c r="F137" s="57">
        <f t="shared" si="3"/>
        <v>2</v>
      </c>
      <c r="G137" s="57">
        <f t="shared" si="4"/>
        <v>2</v>
      </c>
      <c r="H137" s="57">
        <f t="shared" si="5"/>
        <v>1</v>
      </c>
      <c r="I137" s="57">
        <f t="shared" si="6"/>
        <v>0</v>
      </c>
      <c r="J137" s="58">
        <f t="shared" si="7"/>
        <v>0</v>
      </c>
      <c r="K137" s="57">
        <f t="shared" si="8"/>
        <v>0</v>
      </c>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7"/>
      <c r="AK137" s="57"/>
    </row>
    <row r="138" spans="1:37" ht="14.25" customHeight="1" x14ac:dyDescent="0.35">
      <c r="A138" s="57"/>
      <c r="B138" s="57"/>
      <c r="C138" s="57"/>
      <c r="D138" s="57"/>
      <c r="E138" s="57"/>
      <c r="F138" s="57">
        <f t="shared" si="3"/>
        <v>3</v>
      </c>
      <c r="G138" s="57">
        <f t="shared" si="4"/>
        <v>3</v>
      </c>
      <c r="H138" s="57">
        <f t="shared" si="5"/>
        <v>1</v>
      </c>
      <c r="I138" s="57">
        <f t="shared" si="6"/>
        <v>0</v>
      </c>
      <c r="J138" s="58">
        <f t="shared" si="7"/>
        <v>0</v>
      </c>
      <c r="K138" s="57">
        <f t="shared" si="8"/>
        <v>0</v>
      </c>
      <c r="L138" s="59"/>
      <c r="M138" s="59"/>
      <c r="N138" s="59"/>
      <c r="O138" s="59"/>
      <c r="P138" s="59"/>
      <c r="Q138" s="59"/>
      <c r="R138" s="59"/>
      <c r="S138" s="59"/>
      <c r="T138" s="59"/>
      <c r="U138" s="59"/>
      <c r="V138" s="59"/>
      <c r="W138" s="59"/>
      <c r="X138" s="59"/>
      <c r="Y138" s="59"/>
      <c r="Z138" s="59"/>
      <c r="AA138" s="59"/>
      <c r="AB138" s="59"/>
      <c r="AC138" s="59"/>
      <c r="AD138" s="59"/>
      <c r="AE138" s="59"/>
      <c r="AF138" s="59"/>
      <c r="AG138" s="59"/>
      <c r="AH138" s="59"/>
      <c r="AI138" s="59"/>
      <c r="AJ138" s="59"/>
      <c r="AK138" s="59"/>
    </row>
    <row r="139" spans="1:37" ht="14.25" customHeight="1" x14ac:dyDescent="0.35">
      <c r="A139" s="57"/>
      <c r="B139" s="57"/>
      <c r="C139" s="57"/>
      <c r="D139" s="57"/>
      <c r="E139" s="57"/>
      <c r="F139" s="57">
        <f t="shared" si="3"/>
        <v>4</v>
      </c>
      <c r="G139" s="57">
        <f t="shared" si="4"/>
        <v>4</v>
      </c>
      <c r="H139" s="57">
        <f t="shared" si="5"/>
        <v>1</v>
      </c>
      <c r="I139" s="57">
        <f t="shared" si="6"/>
        <v>0</v>
      </c>
      <c r="J139" s="58">
        <f t="shared" si="7"/>
        <v>0</v>
      </c>
      <c r="K139" s="57">
        <f t="shared" si="8"/>
        <v>0</v>
      </c>
      <c r="L139" s="57"/>
      <c r="M139" s="57"/>
      <c r="N139" s="57"/>
      <c r="O139" s="57" t="s">
        <v>374</v>
      </c>
      <c r="P139" s="57"/>
      <c r="Q139" s="57"/>
      <c r="R139" s="57" t="s">
        <v>375</v>
      </c>
      <c r="S139" s="57"/>
      <c r="T139" s="57"/>
      <c r="U139" s="57"/>
      <c r="V139" s="57"/>
      <c r="W139" s="57"/>
      <c r="X139" s="57"/>
      <c r="Y139" s="57"/>
      <c r="Z139" s="57"/>
      <c r="AA139" s="57"/>
      <c r="AB139" s="57"/>
      <c r="AC139" s="57"/>
      <c r="AD139" s="57"/>
      <c r="AE139" s="57"/>
      <c r="AF139" s="57"/>
      <c r="AG139" s="57"/>
      <c r="AH139" s="57"/>
      <c r="AI139" s="57"/>
      <c r="AJ139" s="57"/>
      <c r="AK139" s="57"/>
    </row>
    <row r="140" spans="1:37" ht="14.25" customHeight="1" x14ac:dyDescent="0.35">
      <c r="A140" s="57"/>
      <c r="B140" s="57"/>
      <c r="C140" s="57"/>
      <c r="D140" s="57"/>
      <c r="E140" s="57"/>
      <c r="F140" s="57">
        <f t="shared" si="3"/>
        <v>5</v>
      </c>
      <c r="G140" s="57">
        <f t="shared" si="4"/>
        <v>5</v>
      </c>
      <c r="H140" s="57">
        <f t="shared" si="5"/>
        <v>1</v>
      </c>
      <c r="I140" s="57">
        <f t="shared" si="6"/>
        <v>0</v>
      </c>
      <c r="J140" s="58">
        <f t="shared" si="7"/>
        <v>0</v>
      </c>
      <c r="K140" s="57">
        <f t="shared" si="8"/>
        <v>0</v>
      </c>
      <c r="L140" s="57" t="s">
        <v>366</v>
      </c>
      <c r="M140" s="57"/>
      <c r="N140" s="57"/>
      <c r="O140" s="57" t="s">
        <v>366</v>
      </c>
      <c r="P140" s="57" t="s">
        <v>367</v>
      </c>
      <c r="Q140" s="57"/>
      <c r="R140" s="57"/>
      <c r="S140" s="57" t="s">
        <v>366</v>
      </c>
      <c r="T140" s="57" t="s">
        <v>367</v>
      </c>
      <c r="U140" s="57"/>
      <c r="V140" s="57"/>
      <c r="W140" s="57"/>
      <c r="X140" s="57"/>
      <c r="Y140" s="57"/>
      <c r="Z140" s="57"/>
      <c r="AA140" s="57"/>
      <c r="AB140" s="57"/>
      <c r="AC140" s="57"/>
      <c r="AD140" s="57"/>
      <c r="AE140" s="57"/>
      <c r="AF140" s="57"/>
      <c r="AG140" s="57"/>
      <c r="AH140" s="57"/>
      <c r="AI140" s="57"/>
      <c r="AJ140" s="57"/>
      <c r="AK140" s="57"/>
    </row>
    <row r="141" spans="1:37" ht="14.25" customHeight="1" x14ac:dyDescent="0.35">
      <c r="A141" s="57"/>
      <c r="B141" s="57"/>
      <c r="C141" s="57"/>
      <c r="D141" s="57"/>
      <c r="E141" s="57"/>
      <c r="F141" s="57">
        <f t="shared" si="3"/>
        <v>6</v>
      </c>
      <c r="G141" s="57">
        <f t="shared" si="4"/>
        <v>6</v>
      </c>
      <c r="H141" s="57">
        <f t="shared" si="5"/>
        <v>1</v>
      </c>
      <c r="I141" s="57">
        <f t="shared" si="6"/>
        <v>0</v>
      </c>
      <c r="J141" s="58">
        <f t="shared" si="7"/>
        <v>0</v>
      </c>
      <c r="K141" s="57">
        <f t="shared" si="8"/>
        <v>0</v>
      </c>
      <c r="L141" s="57"/>
      <c r="M141" s="57"/>
      <c r="N141" s="57"/>
      <c r="O141" s="57"/>
      <c r="P141" s="57"/>
      <c r="Q141" s="57"/>
      <c r="R141" s="57" t="str">
        <f t="shared" ref="R141:R190" si="9">IF(H135&lt;&gt;H136,CONCATENATE("Sprint ",H135),"")</f>
        <v xml:space="preserve">Sprint </v>
      </c>
      <c r="S141" s="57">
        <f>SUM(I135:I183)+SUM(K135:K183)</f>
        <v>0</v>
      </c>
      <c r="T141" s="57">
        <f>S141</f>
        <v>0</v>
      </c>
      <c r="U141" s="57"/>
      <c r="V141" s="57"/>
      <c r="W141" s="57"/>
      <c r="X141" s="57"/>
      <c r="Y141" s="57"/>
      <c r="Z141" s="57"/>
      <c r="AA141" s="57"/>
      <c r="AB141" s="57"/>
      <c r="AC141" s="57"/>
      <c r="AD141" s="57"/>
      <c r="AE141" s="57"/>
      <c r="AF141" s="57"/>
      <c r="AG141" s="57"/>
      <c r="AH141" s="57"/>
      <c r="AI141" s="57"/>
      <c r="AJ141" s="57"/>
      <c r="AK141" s="60"/>
    </row>
    <row r="142" spans="1:37" ht="14.25" customHeight="1" x14ac:dyDescent="0.35">
      <c r="A142" s="57"/>
      <c r="B142" s="57"/>
      <c r="C142" s="57"/>
      <c r="D142" s="57"/>
      <c r="E142" s="57"/>
      <c r="F142" s="57">
        <f t="shared" si="3"/>
        <v>7</v>
      </c>
      <c r="G142" s="57">
        <f t="shared" si="4"/>
        <v>7</v>
      </c>
      <c r="H142" s="57">
        <f t="shared" si="5"/>
        <v>1</v>
      </c>
      <c r="I142" s="57">
        <f t="shared" si="6"/>
        <v>0</v>
      </c>
      <c r="J142" s="58">
        <f t="shared" si="7"/>
        <v>0</v>
      </c>
      <c r="K142" s="57">
        <f t="shared" si="8"/>
        <v>0</v>
      </c>
      <c r="L142" s="57">
        <f t="shared" ref="L142:L190" si="10">I136+K136</f>
        <v>0</v>
      </c>
      <c r="M142" s="57"/>
      <c r="N142" s="57"/>
      <c r="O142" s="57">
        <f>IF(L142&lt;&gt;0,SUM(L$141:L141)+L142,0)</f>
        <v>0</v>
      </c>
      <c r="P142" s="57">
        <f t="shared" ref="P142:P190" si="11">IF(J136&lt;&gt;0,SUM(J$135:J135)+J136,0)</f>
        <v>0</v>
      </c>
      <c r="Q142" s="57"/>
      <c r="R142" s="57" t="str">
        <f t="shared" si="9"/>
        <v/>
      </c>
      <c r="S142" s="57" t="e">
        <f t="shared" ref="S142:T142" si="12">IF(O142=0,NA(),S$141-O142)</f>
        <v>#N/A</v>
      </c>
      <c r="T142" s="57" t="e">
        <f t="shared" si="12"/>
        <v>#N/A</v>
      </c>
      <c r="U142" s="57"/>
      <c r="V142" s="57"/>
      <c r="W142" s="57"/>
      <c r="X142" s="57"/>
      <c r="Y142" s="57"/>
      <c r="Z142" s="57"/>
      <c r="AA142" s="57"/>
      <c r="AB142" s="57"/>
      <c r="AC142" s="57"/>
      <c r="AD142" s="57"/>
      <c r="AE142" s="57"/>
      <c r="AF142" s="57"/>
      <c r="AG142" s="57"/>
      <c r="AH142" s="57"/>
      <c r="AI142" s="57"/>
      <c r="AJ142" s="57"/>
      <c r="AK142" s="57"/>
    </row>
    <row r="143" spans="1:37" ht="14.25" customHeight="1" x14ac:dyDescent="0.35">
      <c r="A143" s="57"/>
      <c r="B143" s="57"/>
      <c r="C143" s="57"/>
      <c r="D143" s="57"/>
      <c r="E143" s="57"/>
      <c r="F143" s="57">
        <f t="shared" si="3"/>
        <v>8</v>
      </c>
      <c r="G143" s="57">
        <f t="shared" si="4"/>
        <v>8</v>
      </c>
      <c r="H143" s="57">
        <f t="shared" si="5"/>
        <v>1</v>
      </c>
      <c r="I143" s="57">
        <f t="shared" si="6"/>
        <v>0</v>
      </c>
      <c r="J143" s="58">
        <f t="shared" si="7"/>
        <v>0</v>
      </c>
      <c r="K143" s="57">
        <f t="shared" si="8"/>
        <v>0</v>
      </c>
      <c r="L143" s="57">
        <f t="shared" si="10"/>
        <v>0</v>
      </c>
      <c r="M143" s="57"/>
      <c r="N143" s="57"/>
      <c r="O143" s="57">
        <f>IF(L143&lt;&gt;0,SUM(L$141:L142)+L143,0)</f>
        <v>0</v>
      </c>
      <c r="P143" s="57">
        <f t="shared" si="11"/>
        <v>0</v>
      </c>
      <c r="Q143" s="57"/>
      <c r="R143" s="57" t="str">
        <f t="shared" si="9"/>
        <v/>
      </c>
      <c r="S143" s="57" t="e">
        <f t="shared" ref="S143:T143" si="13">IF(O143=0,NA(),S$141-O143)</f>
        <v>#N/A</v>
      </c>
      <c r="T143" s="57" t="e">
        <f t="shared" si="13"/>
        <v>#N/A</v>
      </c>
      <c r="U143" s="57"/>
      <c r="V143" s="57"/>
      <c r="W143" s="57"/>
      <c r="X143" s="57"/>
      <c r="Y143" s="57"/>
      <c r="Z143" s="57"/>
      <c r="AA143" s="57"/>
      <c r="AB143" s="57"/>
      <c r="AC143" s="57"/>
      <c r="AD143" s="57"/>
      <c r="AE143" s="57"/>
      <c r="AF143" s="57"/>
      <c r="AG143" s="57"/>
      <c r="AH143" s="57"/>
      <c r="AI143" s="57"/>
      <c r="AJ143" s="57"/>
      <c r="AK143" s="57"/>
    </row>
    <row r="144" spans="1:37" ht="14.25" customHeight="1" x14ac:dyDescent="0.35">
      <c r="A144" s="57"/>
      <c r="B144" s="57"/>
      <c r="C144" s="57"/>
      <c r="D144" s="57"/>
      <c r="E144" s="57"/>
      <c r="F144" s="57">
        <f t="shared" si="3"/>
        <v>9</v>
      </c>
      <c r="G144" s="57">
        <f t="shared" si="4"/>
        <v>9</v>
      </c>
      <c r="H144" s="57">
        <f t="shared" si="5"/>
        <v>1</v>
      </c>
      <c r="I144" s="57">
        <f t="shared" si="6"/>
        <v>0</v>
      </c>
      <c r="J144" s="58">
        <f t="shared" si="7"/>
        <v>0</v>
      </c>
      <c r="K144" s="57">
        <f t="shared" si="8"/>
        <v>0</v>
      </c>
      <c r="L144" s="57">
        <f t="shared" si="10"/>
        <v>0</v>
      </c>
      <c r="M144" s="57"/>
      <c r="N144" s="57"/>
      <c r="O144" s="57">
        <f>IF(L144&lt;&gt;0,SUM(L$141:L143)+L144,0)</f>
        <v>0</v>
      </c>
      <c r="P144" s="57">
        <f t="shared" si="11"/>
        <v>0</v>
      </c>
      <c r="Q144" s="57"/>
      <c r="R144" s="57" t="str">
        <f t="shared" si="9"/>
        <v/>
      </c>
      <c r="S144" s="57" t="e">
        <f t="shared" ref="S144:T144" si="14">IF(O144=0,NA(),S$141-O144)</f>
        <v>#N/A</v>
      </c>
      <c r="T144" s="57" t="e">
        <f t="shared" si="14"/>
        <v>#N/A</v>
      </c>
      <c r="U144" s="57"/>
      <c r="V144" s="57"/>
      <c r="W144" s="57"/>
      <c r="X144" s="57"/>
      <c r="Y144" s="57"/>
      <c r="Z144" s="57"/>
      <c r="AA144" s="57"/>
      <c r="AB144" s="57"/>
      <c r="AC144" s="57"/>
      <c r="AD144" s="57"/>
      <c r="AE144" s="57"/>
      <c r="AF144" s="57"/>
      <c r="AG144" s="57"/>
      <c r="AH144" s="57"/>
      <c r="AI144" s="57"/>
      <c r="AJ144" s="57"/>
      <c r="AK144" s="57"/>
    </row>
    <row r="145" spans="1:37" ht="14.25" customHeight="1" x14ac:dyDescent="0.35">
      <c r="A145" s="57"/>
      <c r="B145" s="57"/>
      <c r="C145" s="57"/>
      <c r="D145" s="57"/>
      <c r="E145" s="57"/>
      <c r="F145" s="57">
        <f t="shared" si="3"/>
        <v>10</v>
      </c>
      <c r="G145" s="57">
        <f t="shared" si="4"/>
        <v>10</v>
      </c>
      <c r="H145" s="57">
        <f t="shared" si="5"/>
        <v>1</v>
      </c>
      <c r="I145" s="57">
        <f t="shared" si="6"/>
        <v>0</v>
      </c>
      <c r="J145" s="58">
        <f t="shared" si="7"/>
        <v>0</v>
      </c>
      <c r="K145" s="57">
        <f t="shared" si="8"/>
        <v>0</v>
      </c>
      <c r="L145" s="57">
        <f t="shared" si="10"/>
        <v>0</v>
      </c>
      <c r="M145" s="57"/>
      <c r="N145" s="57"/>
      <c r="O145" s="57">
        <f>IF(L145&lt;&gt;0,SUM(L$141:L144)+L145,0)</f>
        <v>0</v>
      </c>
      <c r="P145" s="57">
        <f t="shared" si="11"/>
        <v>0</v>
      </c>
      <c r="Q145" s="57"/>
      <c r="R145" s="57" t="str">
        <f t="shared" si="9"/>
        <v/>
      </c>
      <c r="S145" s="57" t="e">
        <f t="shared" ref="S145:T145" si="15">IF(O145=0,NA(),S$141-O145)</f>
        <v>#N/A</v>
      </c>
      <c r="T145" s="57" t="e">
        <f t="shared" si="15"/>
        <v>#N/A</v>
      </c>
      <c r="U145" s="57"/>
      <c r="V145" s="57"/>
      <c r="W145" s="57"/>
      <c r="X145" s="57"/>
      <c r="Y145" s="57"/>
      <c r="Z145" s="57"/>
      <c r="AA145" s="57"/>
      <c r="AB145" s="57"/>
      <c r="AC145" s="57"/>
      <c r="AD145" s="57"/>
      <c r="AE145" s="57"/>
      <c r="AF145" s="57"/>
      <c r="AG145" s="57"/>
      <c r="AH145" s="57"/>
      <c r="AI145" s="57"/>
      <c r="AJ145" s="57"/>
      <c r="AK145" s="57"/>
    </row>
    <row r="146" spans="1:37" ht="14.25" customHeight="1" x14ac:dyDescent="0.35">
      <c r="A146" s="57"/>
      <c r="B146" s="57"/>
      <c r="C146" s="57"/>
      <c r="D146" s="57"/>
      <c r="E146" s="57"/>
      <c r="F146" s="57">
        <f t="shared" si="3"/>
        <v>11</v>
      </c>
      <c r="G146" s="57">
        <f t="shared" si="4"/>
        <v>1</v>
      </c>
      <c r="H146" s="57">
        <f t="shared" si="5"/>
        <v>2</v>
      </c>
      <c r="I146" s="57">
        <f t="shared" si="6"/>
        <v>0</v>
      </c>
      <c r="J146" s="58">
        <f t="shared" si="7"/>
        <v>0</v>
      </c>
      <c r="K146" s="57">
        <f t="shared" si="8"/>
        <v>0</v>
      </c>
      <c r="L146" s="57">
        <f t="shared" si="10"/>
        <v>0</v>
      </c>
      <c r="M146" s="57"/>
      <c r="N146" s="57"/>
      <c r="O146" s="57">
        <f>IF(L146&lt;&gt;0,SUM(L$141:L145)+L146,0)</f>
        <v>0</v>
      </c>
      <c r="P146" s="57">
        <f t="shared" si="11"/>
        <v>0</v>
      </c>
      <c r="Q146" s="57"/>
      <c r="R146" s="57" t="str">
        <f t="shared" si="9"/>
        <v/>
      </c>
      <c r="S146" s="57" t="e">
        <f t="shared" ref="S146:T146" si="16">IF(O146=0,NA(),S$141-O146)</f>
        <v>#N/A</v>
      </c>
      <c r="T146" s="57" t="e">
        <f t="shared" si="16"/>
        <v>#N/A</v>
      </c>
      <c r="U146" s="57"/>
      <c r="V146" s="57"/>
      <c r="W146" s="57"/>
      <c r="X146" s="57"/>
      <c r="Y146" s="57"/>
      <c r="Z146" s="57"/>
      <c r="AA146" s="57"/>
      <c r="AB146" s="57"/>
      <c r="AC146" s="57"/>
      <c r="AD146" s="57"/>
      <c r="AE146" s="57"/>
      <c r="AF146" s="57"/>
      <c r="AG146" s="57"/>
      <c r="AH146" s="57"/>
      <c r="AI146" s="57"/>
      <c r="AJ146" s="57"/>
      <c r="AK146" s="57"/>
    </row>
    <row r="147" spans="1:37" ht="14.25" customHeight="1" x14ac:dyDescent="0.35">
      <c r="A147" s="57"/>
      <c r="B147" s="57"/>
      <c r="C147" s="57"/>
      <c r="D147" s="57"/>
      <c r="E147" s="57"/>
      <c r="F147" s="57">
        <f t="shared" si="3"/>
        <v>12</v>
      </c>
      <c r="G147" s="57">
        <f t="shared" si="4"/>
        <v>2</v>
      </c>
      <c r="H147" s="57">
        <f t="shared" si="5"/>
        <v>2</v>
      </c>
      <c r="I147" s="57">
        <f t="shared" si="6"/>
        <v>0</v>
      </c>
      <c r="J147" s="58">
        <f t="shared" si="7"/>
        <v>0</v>
      </c>
      <c r="K147" s="57">
        <f t="shared" si="8"/>
        <v>0</v>
      </c>
      <c r="L147" s="57">
        <f t="shared" si="10"/>
        <v>0</v>
      </c>
      <c r="M147" s="57"/>
      <c r="N147" s="57"/>
      <c r="O147" s="57">
        <f>IF(L147&lt;&gt;0,SUM(L$141:L146)+L147,0)</f>
        <v>0</v>
      </c>
      <c r="P147" s="57">
        <f t="shared" si="11"/>
        <v>0</v>
      </c>
      <c r="Q147" s="57"/>
      <c r="R147" s="57" t="str">
        <f t="shared" si="9"/>
        <v/>
      </c>
      <c r="S147" s="57" t="e">
        <f t="shared" ref="S147:T147" si="17">IF(O147=0,NA(),S$141-O147)</f>
        <v>#N/A</v>
      </c>
      <c r="T147" s="57" t="e">
        <f t="shared" si="17"/>
        <v>#N/A</v>
      </c>
      <c r="U147" s="57"/>
      <c r="V147" s="57"/>
      <c r="W147" s="57"/>
      <c r="X147" s="57"/>
      <c r="Y147" s="57"/>
      <c r="Z147" s="57"/>
      <c r="AA147" s="57"/>
      <c r="AB147" s="57"/>
      <c r="AC147" s="57"/>
      <c r="AD147" s="57"/>
      <c r="AE147" s="57"/>
      <c r="AF147" s="57"/>
      <c r="AG147" s="57"/>
      <c r="AH147" s="57"/>
      <c r="AI147" s="57"/>
      <c r="AJ147" s="57"/>
      <c r="AK147" s="57"/>
    </row>
    <row r="148" spans="1:37" ht="14.25" customHeight="1" x14ac:dyDescent="0.35">
      <c r="A148" s="57"/>
      <c r="B148" s="57"/>
      <c r="C148" s="57"/>
      <c r="D148" s="57"/>
      <c r="E148" s="57"/>
      <c r="F148" s="57">
        <f t="shared" si="3"/>
        <v>13</v>
      </c>
      <c r="G148" s="57">
        <f t="shared" si="4"/>
        <v>3</v>
      </c>
      <c r="H148" s="57">
        <f t="shared" si="5"/>
        <v>2</v>
      </c>
      <c r="I148" s="57">
        <f t="shared" si="6"/>
        <v>0</v>
      </c>
      <c r="J148" s="58">
        <f t="shared" si="7"/>
        <v>0</v>
      </c>
      <c r="K148" s="57">
        <f t="shared" si="8"/>
        <v>0</v>
      </c>
      <c r="L148" s="57">
        <f t="shared" si="10"/>
        <v>0</v>
      </c>
      <c r="M148" s="57"/>
      <c r="N148" s="57"/>
      <c r="O148" s="57">
        <f>IF(L148&lt;&gt;0,SUM(L$141:L147)+L148,0)</f>
        <v>0</v>
      </c>
      <c r="P148" s="57">
        <f t="shared" si="11"/>
        <v>0</v>
      </c>
      <c r="Q148" s="57"/>
      <c r="R148" s="57" t="str">
        <f t="shared" si="9"/>
        <v/>
      </c>
      <c r="S148" s="57" t="e">
        <f t="shared" ref="S148:T148" si="18">IF(O148=0,NA(),S$141-O148)</f>
        <v>#N/A</v>
      </c>
      <c r="T148" s="57" t="e">
        <f t="shared" si="18"/>
        <v>#N/A</v>
      </c>
      <c r="U148" s="57"/>
      <c r="V148" s="57"/>
      <c r="W148" s="57"/>
      <c r="X148" s="57"/>
      <c r="Y148" s="57"/>
      <c r="Z148" s="57"/>
      <c r="AA148" s="57"/>
      <c r="AB148" s="57"/>
      <c r="AC148" s="57"/>
      <c r="AD148" s="57"/>
      <c r="AE148" s="57"/>
      <c r="AF148" s="57"/>
      <c r="AG148" s="57"/>
      <c r="AH148" s="57"/>
      <c r="AI148" s="57"/>
      <c r="AJ148" s="57"/>
      <c r="AK148" s="57"/>
    </row>
    <row r="149" spans="1:37" ht="14.25" customHeight="1" x14ac:dyDescent="0.35">
      <c r="A149" s="57"/>
      <c r="B149" s="57"/>
      <c r="C149" s="57"/>
      <c r="D149" s="57"/>
      <c r="E149" s="57"/>
      <c r="F149" s="57">
        <f t="shared" si="3"/>
        <v>14</v>
      </c>
      <c r="G149" s="57">
        <f t="shared" si="4"/>
        <v>4</v>
      </c>
      <c r="H149" s="57">
        <f t="shared" si="5"/>
        <v>2</v>
      </c>
      <c r="I149" s="57">
        <f t="shared" si="6"/>
        <v>0</v>
      </c>
      <c r="J149" s="58">
        <f t="shared" si="7"/>
        <v>0</v>
      </c>
      <c r="K149" s="57">
        <f t="shared" si="8"/>
        <v>0</v>
      </c>
      <c r="L149" s="57">
        <f t="shared" si="10"/>
        <v>0</v>
      </c>
      <c r="M149" s="57"/>
      <c r="N149" s="57"/>
      <c r="O149" s="57">
        <f>IF(L149&lt;&gt;0,SUM(L$141:L148)+L149,0)</f>
        <v>0</v>
      </c>
      <c r="P149" s="57">
        <f t="shared" si="11"/>
        <v>0</v>
      </c>
      <c r="Q149" s="57"/>
      <c r="R149" s="57" t="str">
        <f t="shared" si="9"/>
        <v/>
      </c>
      <c r="S149" s="57" t="e">
        <f t="shared" ref="S149:T149" si="19">IF(O149=0,NA(),S$141-O149)</f>
        <v>#N/A</v>
      </c>
      <c r="T149" s="57" t="e">
        <f t="shared" si="19"/>
        <v>#N/A</v>
      </c>
      <c r="U149" s="57"/>
      <c r="V149" s="57"/>
      <c r="W149" s="57"/>
      <c r="X149" s="57"/>
      <c r="Y149" s="57"/>
      <c r="Z149" s="57"/>
      <c r="AA149" s="57"/>
      <c r="AB149" s="57"/>
      <c r="AC149" s="57"/>
      <c r="AD149" s="57"/>
      <c r="AE149" s="57"/>
      <c r="AF149" s="57"/>
      <c r="AG149" s="57"/>
      <c r="AH149" s="57"/>
      <c r="AI149" s="57"/>
      <c r="AJ149" s="57"/>
      <c r="AK149" s="57"/>
    </row>
    <row r="150" spans="1:37" ht="14.25" customHeight="1" x14ac:dyDescent="0.35">
      <c r="A150" s="57"/>
      <c r="B150" s="57"/>
      <c r="C150" s="57"/>
      <c r="D150" s="57"/>
      <c r="E150" s="57"/>
      <c r="F150" s="57">
        <f t="shared" si="3"/>
        <v>15</v>
      </c>
      <c r="G150" s="57">
        <f t="shared" si="4"/>
        <v>5</v>
      </c>
      <c r="H150" s="57">
        <f t="shared" si="5"/>
        <v>2</v>
      </c>
      <c r="I150" s="57">
        <f t="shared" si="6"/>
        <v>0</v>
      </c>
      <c r="J150" s="58">
        <f t="shared" si="7"/>
        <v>0</v>
      </c>
      <c r="K150" s="57">
        <f t="shared" si="8"/>
        <v>0</v>
      </c>
      <c r="L150" s="57">
        <f t="shared" si="10"/>
        <v>0</v>
      </c>
      <c r="M150" s="57"/>
      <c r="N150" s="57"/>
      <c r="O150" s="57">
        <f>IF(L150&lt;&gt;0,SUM(L$141:L149)+L150,0)</f>
        <v>0</v>
      </c>
      <c r="P150" s="57">
        <f t="shared" si="11"/>
        <v>0</v>
      </c>
      <c r="Q150" s="57"/>
      <c r="R150" s="57" t="str">
        <f t="shared" si="9"/>
        <v/>
      </c>
      <c r="S150" s="57" t="e">
        <f t="shared" ref="S150:T150" si="20">IF(O150=0,NA(),S$141-O150)</f>
        <v>#N/A</v>
      </c>
      <c r="T150" s="57" t="e">
        <f t="shared" si="20"/>
        <v>#N/A</v>
      </c>
      <c r="U150" s="57"/>
      <c r="V150" s="57"/>
      <c r="W150" s="57"/>
      <c r="X150" s="57"/>
      <c r="Y150" s="57"/>
      <c r="Z150" s="57"/>
      <c r="AA150" s="57"/>
      <c r="AB150" s="57"/>
      <c r="AC150" s="57"/>
      <c r="AD150" s="57"/>
      <c r="AE150" s="57"/>
      <c r="AF150" s="57"/>
      <c r="AG150" s="57"/>
      <c r="AH150" s="57"/>
      <c r="AI150" s="57"/>
      <c r="AJ150" s="57"/>
      <c r="AK150" s="57"/>
    </row>
    <row r="151" spans="1:37" ht="14.25" customHeight="1" x14ac:dyDescent="0.35">
      <c r="A151" s="57"/>
      <c r="B151" s="57"/>
      <c r="C151" s="57"/>
      <c r="D151" s="57"/>
      <c r="E151" s="57"/>
      <c r="F151" s="57">
        <f t="shared" si="3"/>
        <v>16</v>
      </c>
      <c r="G151" s="57">
        <f t="shared" si="4"/>
        <v>6</v>
      </c>
      <c r="H151" s="57">
        <f t="shared" si="5"/>
        <v>2</v>
      </c>
      <c r="I151" s="57">
        <f t="shared" si="6"/>
        <v>0</v>
      </c>
      <c r="J151" s="58">
        <f t="shared" si="7"/>
        <v>0</v>
      </c>
      <c r="K151" s="57">
        <f t="shared" si="8"/>
        <v>0</v>
      </c>
      <c r="L151" s="57">
        <f t="shared" si="10"/>
        <v>0</v>
      </c>
      <c r="M151" s="57"/>
      <c r="N151" s="57"/>
      <c r="O151" s="57">
        <f>IF(L151&lt;&gt;0,SUM(L$141:L150)+L151,0)</f>
        <v>0</v>
      </c>
      <c r="P151" s="57">
        <f t="shared" si="11"/>
        <v>0</v>
      </c>
      <c r="Q151" s="57"/>
      <c r="R151" s="57" t="str">
        <f t="shared" si="9"/>
        <v>Sprint 1</v>
      </c>
      <c r="S151" s="57" t="e">
        <f t="shared" ref="S151:T151" si="21">IF(O151=0,NA(),S$141-O151)</f>
        <v>#N/A</v>
      </c>
      <c r="T151" s="57" t="e">
        <f t="shared" si="21"/>
        <v>#N/A</v>
      </c>
      <c r="U151" s="57"/>
      <c r="V151" s="57"/>
      <c r="W151" s="57"/>
      <c r="X151" s="57"/>
      <c r="Y151" s="57"/>
      <c r="Z151" s="57"/>
      <c r="AA151" s="57"/>
      <c r="AB151" s="57"/>
      <c r="AC151" s="57"/>
      <c r="AD151" s="57"/>
      <c r="AE151" s="57"/>
      <c r="AF151" s="57"/>
      <c r="AG151" s="57"/>
      <c r="AH151" s="57"/>
      <c r="AI151" s="57"/>
      <c r="AJ151" s="57"/>
      <c r="AK151" s="57"/>
    </row>
    <row r="152" spans="1:37" ht="14.25" customHeight="1" x14ac:dyDescent="0.35">
      <c r="A152" s="57"/>
      <c r="B152" s="57"/>
      <c r="C152" s="57"/>
      <c r="D152" s="57"/>
      <c r="E152" s="57"/>
      <c r="F152" s="57">
        <f t="shared" si="3"/>
        <v>17</v>
      </c>
      <c r="G152" s="57">
        <f t="shared" si="4"/>
        <v>7</v>
      </c>
      <c r="H152" s="57">
        <f t="shared" si="5"/>
        <v>2</v>
      </c>
      <c r="I152" s="57">
        <f t="shared" si="6"/>
        <v>0</v>
      </c>
      <c r="J152" s="58">
        <f t="shared" si="7"/>
        <v>0</v>
      </c>
      <c r="K152" s="57">
        <f t="shared" si="8"/>
        <v>0</v>
      </c>
      <c r="L152" s="57">
        <f t="shared" si="10"/>
        <v>0</v>
      </c>
      <c r="M152" s="57"/>
      <c r="N152" s="57"/>
      <c r="O152" s="57">
        <f>IF(L152&lt;&gt;0,SUM(L$141:L151)+L152,0)</f>
        <v>0</v>
      </c>
      <c r="P152" s="57">
        <f t="shared" si="11"/>
        <v>0</v>
      </c>
      <c r="Q152" s="57"/>
      <c r="R152" s="57" t="str">
        <f t="shared" si="9"/>
        <v/>
      </c>
      <c r="S152" s="57" t="e">
        <f t="shared" ref="S152:T152" si="22">IF(O152=0,NA(),S$141-O152)</f>
        <v>#N/A</v>
      </c>
      <c r="T152" s="57" t="e">
        <f t="shared" si="22"/>
        <v>#N/A</v>
      </c>
      <c r="U152" s="57"/>
      <c r="V152" s="57"/>
      <c r="W152" s="57"/>
      <c r="X152" s="57"/>
      <c r="Y152" s="57"/>
      <c r="Z152" s="57"/>
      <c r="AA152" s="57"/>
      <c r="AB152" s="57"/>
      <c r="AC152" s="57"/>
      <c r="AD152" s="57"/>
      <c r="AE152" s="57"/>
      <c r="AF152" s="57"/>
      <c r="AG152" s="57"/>
      <c r="AH152" s="57"/>
      <c r="AI152" s="57"/>
      <c r="AJ152" s="57"/>
      <c r="AK152" s="57"/>
    </row>
    <row r="153" spans="1:37" ht="14.25" customHeight="1" x14ac:dyDescent="0.35">
      <c r="A153" s="57"/>
      <c r="B153" s="57"/>
      <c r="C153" s="57"/>
      <c r="D153" s="57"/>
      <c r="E153" s="57"/>
      <c r="F153" s="57">
        <f t="shared" si="3"/>
        <v>18</v>
      </c>
      <c r="G153" s="57">
        <f t="shared" si="4"/>
        <v>8</v>
      </c>
      <c r="H153" s="57">
        <f t="shared" si="5"/>
        <v>2</v>
      </c>
      <c r="I153" s="57">
        <f t="shared" si="6"/>
        <v>0</v>
      </c>
      <c r="J153" s="58">
        <f t="shared" si="7"/>
        <v>0</v>
      </c>
      <c r="K153" s="57">
        <f t="shared" si="8"/>
        <v>0</v>
      </c>
      <c r="L153" s="57">
        <f t="shared" si="10"/>
        <v>0</v>
      </c>
      <c r="M153" s="57"/>
      <c r="N153" s="57"/>
      <c r="O153" s="57">
        <f>IF(L153&lt;&gt;0,SUM(L$141:L152)+L153,0)</f>
        <v>0</v>
      </c>
      <c r="P153" s="57">
        <f t="shared" si="11"/>
        <v>0</v>
      </c>
      <c r="Q153" s="57"/>
      <c r="R153" s="57" t="str">
        <f t="shared" si="9"/>
        <v/>
      </c>
      <c r="S153" s="57" t="e">
        <f t="shared" ref="S153:T153" si="23">IF(O153=0,NA(),S$141-O153)</f>
        <v>#N/A</v>
      </c>
      <c r="T153" s="57" t="e">
        <f t="shared" si="23"/>
        <v>#N/A</v>
      </c>
      <c r="U153" s="57"/>
      <c r="V153" s="57"/>
      <c r="W153" s="57"/>
      <c r="X153" s="57"/>
      <c r="Y153" s="57"/>
      <c r="Z153" s="57"/>
      <c r="AA153" s="57"/>
      <c r="AB153" s="57"/>
      <c r="AC153" s="57"/>
      <c r="AD153" s="57"/>
      <c r="AE153" s="57"/>
      <c r="AF153" s="57"/>
      <c r="AG153" s="57"/>
      <c r="AH153" s="57"/>
      <c r="AI153" s="57"/>
      <c r="AJ153" s="57"/>
      <c r="AK153" s="57"/>
    </row>
    <row r="154" spans="1:37" ht="14.25" customHeight="1" x14ac:dyDescent="0.35">
      <c r="A154" s="57"/>
      <c r="B154" s="57"/>
      <c r="C154" s="57"/>
      <c r="D154" s="57"/>
      <c r="E154" s="57"/>
      <c r="F154" s="57">
        <f t="shared" si="3"/>
        <v>19</v>
      </c>
      <c r="G154" s="57">
        <f t="shared" si="4"/>
        <v>9</v>
      </c>
      <c r="H154" s="57">
        <f t="shared" si="5"/>
        <v>2</v>
      </c>
      <c r="I154" s="57">
        <f t="shared" si="6"/>
        <v>0</v>
      </c>
      <c r="J154" s="58">
        <f t="shared" si="7"/>
        <v>0</v>
      </c>
      <c r="K154" s="57">
        <f t="shared" si="8"/>
        <v>0</v>
      </c>
      <c r="L154" s="57">
        <f t="shared" si="10"/>
        <v>0</v>
      </c>
      <c r="M154" s="57"/>
      <c r="N154" s="57"/>
      <c r="O154" s="57">
        <f>IF(L154&lt;&gt;0,SUM(L$141:L153)+L154,0)</f>
        <v>0</v>
      </c>
      <c r="P154" s="57">
        <f t="shared" si="11"/>
        <v>0</v>
      </c>
      <c r="Q154" s="57"/>
      <c r="R154" s="57" t="str">
        <f t="shared" si="9"/>
        <v/>
      </c>
      <c r="S154" s="57" t="e">
        <f t="shared" ref="S154:T154" si="24">IF(O154=0,NA(),S$141-O154)</f>
        <v>#N/A</v>
      </c>
      <c r="T154" s="57" t="e">
        <f t="shared" si="24"/>
        <v>#N/A</v>
      </c>
      <c r="U154" s="57"/>
      <c r="V154" s="57"/>
      <c r="W154" s="57"/>
      <c r="X154" s="57"/>
      <c r="Y154" s="57"/>
      <c r="Z154" s="57"/>
      <c r="AA154" s="57"/>
      <c r="AB154" s="57"/>
      <c r="AC154" s="57"/>
      <c r="AD154" s="57"/>
      <c r="AE154" s="57"/>
      <c r="AF154" s="57"/>
      <c r="AG154" s="57"/>
      <c r="AH154" s="57"/>
      <c r="AI154" s="57"/>
      <c r="AJ154" s="57"/>
      <c r="AK154" s="57"/>
    </row>
    <row r="155" spans="1:37" ht="14.25" customHeight="1" x14ac:dyDescent="0.35">
      <c r="A155" s="57"/>
      <c r="B155" s="57"/>
      <c r="C155" s="57"/>
      <c r="D155" s="57"/>
      <c r="E155" s="57"/>
      <c r="F155" s="57">
        <f t="shared" si="3"/>
        <v>20</v>
      </c>
      <c r="G155" s="57">
        <f t="shared" si="4"/>
        <v>10</v>
      </c>
      <c r="H155" s="57">
        <f t="shared" si="5"/>
        <v>2</v>
      </c>
      <c r="I155" s="57">
        <f t="shared" si="6"/>
        <v>0</v>
      </c>
      <c r="J155" s="58">
        <f t="shared" si="7"/>
        <v>0</v>
      </c>
      <c r="K155" s="57">
        <f t="shared" si="8"/>
        <v>0</v>
      </c>
      <c r="L155" s="57">
        <f t="shared" si="10"/>
        <v>0</v>
      </c>
      <c r="M155" s="57"/>
      <c r="N155" s="57"/>
      <c r="O155" s="57">
        <f>IF(L155&lt;&gt;0,SUM(L$141:L154)+L155,0)</f>
        <v>0</v>
      </c>
      <c r="P155" s="57">
        <f t="shared" si="11"/>
        <v>0</v>
      </c>
      <c r="Q155" s="57"/>
      <c r="R155" s="57" t="str">
        <f t="shared" si="9"/>
        <v/>
      </c>
      <c r="S155" s="57" t="e">
        <f t="shared" ref="S155:T155" si="25">IF(O155=0,NA(),S$141-O155)</f>
        <v>#N/A</v>
      </c>
      <c r="T155" s="57" t="e">
        <f t="shared" si="25"/>
        <v>#N/A</v>
      </c>
      <c r="U155" s="57"/>
      <c r="V155" s="57"/>
      <c r="W155" s="57"/>
      <c r="X155" s="57"/>
      <c r="Y155" s="57"/>
      <c r="Z155" s="57"/>
      <c r="AA155" s="57"/>
      <c r="AB155" s="57"/>
      <c r="AC155" s="57"/>
      <c r="AD155" s="57"/>
      <c r="AE155" s="57"/>
      <c r="AF155" s="57"/>
      <c r="AG155" s="57"/>
      <c r="AH155" s="57"/>
      <c r="AI155" s="57"/>
      <c r="AJ155" s="57"/>
      <c r="AK155" s="57"/>
    </row>
    <row r="156" spans="1:37" ht="14.25" customHeight="1" x14ac:dyDescent="0.35">
      <c r="A156" s="57"/>
      <c r="B156" s="57"/>
      <c r="C156" s="57"/>
      <c r="D156" s="57"/>
      <c r="E156" s="57"/>
      <c r="F156" s="57">
        <f t="shared" si="3"/>
        <v>21</v>
      </c>
      <c r="G156" s="57">
        <f t="shared" si="4"/>
        <v>11</v>
      </c>
      <c r="H156" s="57">
        <f t="shared" si="5"/>
        <v>2</v>
      </c>
      <c r="I156" s="57">
        <f t="shared" si="6"/>
        <v>0</v>
      </c>
      <c r="J156" s="58">
        <f t="shared" si="7"/>
        <v>0</v>
      </c>
      <c r="K156" s="57">
        <f t="shared" si="8"/>
        <v>0</v>
      </c>
      <c r="L156" s="57">
        <f t="shared" si="10"/>
        <v>0</v>
      </c>
      <c r="M156" s="57"/>
      <c r="N156" s="57"/>
      <c r="O156" s="57">
        <f>IF(L156&lt;&gt;0,SUM(L$141:L155)+L156,0)</f>
        <v>0</v>
      </c>
      <c r="P156" s="57">
        <f t="shared" si="11"/>
        <v>0</v>
      </c>
      <c r="Q156" s="57"/>
      <c r="R156" s="57" t="str">
        <f t="shared" si="9"/>
        <v/>
      </c>
      <c r="S156" s="57" t="e">
        <f t="shared" ref="S156:T156" si="26">IF(O156=0,NA(),S$141-O156)</f>
        <v>#N/A</v>
      </c>
      <c r="T156" s="57" t="e">
        <f t="shared" si="26"/>
        <v>#N/A</v>
      </c>
      <c r="U156" s="57"/>
      <c r="V156" s="57"/>
      <c r="W156" s="57"/>
      <c r="X156" s="57"/>
      <c r="Y156" s="57"/>
      <c r="Z156" s="57"/>
      <c r="AA156" s="57"/>
      <c r="AB156" s="57"/>
      <c r="AC156" s="57"/>
      <c r="AD156" s="57"/>
      <c r="AE156" s="57"/>
      <c r="AF156" s="57"/>
      <c r="AG156" s="57"/>
      <c r="AH156" s="57"/>
      <c r="AI156" s="57"/>
      <c r="AJ156" s="57"/>
      <c r="AK156" s="57"/>
    </row>
    <row r="157" spans="1:37" ht="14.25" customHeight="1" x14ac:dyDescent="0.35">
      <c r="A157" s="57"/>
      <c r="B157" s="57"/>
      <c r="C157" s="57"/>
      <c r="D157" s="57"/>
      <c r="E157" s="57"/>
      <c r="F157" s="57">
        <f t="shared" si="3"/>
        <v>22</v>
      </c>
      <c r="G157" s="57">
        <f t="shared" si="4"/>
        <v>12</v>
      </c>
      <c r="H157" s="57">
        <f t="shared" si="5"/>
        <v>2</v>
      </c>
      <c r="I157" s="57">
        <f t="shared" si="6"/>
        <v>0</v>
      </c>
      <c r="J157" s="58">
        <f t="shared" si="7"/>
        <v>0</v>
      </c>
      <c r="K157" s="57">
        <f t="shared" si="8"/>
        <v>0</v>
      </c>
      <c r="L157" s="57">
        <f t="shared" si="10"/>
        <v>0</v>
      </c>
      <c r="M157" s="57"/>
      <c r="N157" s="57"/>
      <c r="O157" s="57">
        <f>IF(L157&lt;&gt;0,SUM(L$141:L156)+L157,0)</f>
        <v>0</v>
      </c>
      <c r="P157" s="57">
        <f t="shared" si="11"/>
        <v>0</v>
      </c>
      <c r="Q157" s="57"/>
      <c r="R157" s="57" t="str">
        <f t="shared" si="9"/>
        <v/>
      </c>
      <c r="S157" s="57" t="e">
        <f t="shared" ref="S157:T157" si="27">IF(O157=0,NA(),S$141-O157)</f>
        <v>#N/A</v>
      </c>
      <c r="T157" s="57" t="e">
        <f t="shared" si="27"/>
        <v>#N/A</v>
      </c>
      <c r="U157" s="57"/>
      <c r="V157" s="57"/>
      <c r="W157" s="57"/>
      <c r="X157" s="57"/>
      <c r="Y157" s="57"/>
      <c r="Z157" s="57"/>
      <c r="AA157" s="57"/>
      <c r="AB157" s="57"/>
      <c r="AC157" s="57"/>
      <c r="AD157" s="57"/>
      <c r="AE157" s="57"/>
      <c r="AF157" s="57"/>
      <c r="AG157" s="57"/>
      <c r="AH157" s="57"/>
      <c r="AI157" s="57"/>
      <c r="AJ157" s="57"/>
      <c r="AK157" s="57"/>
    </row>
    <row r="158" spans="1:37" ht="15" customHeight="1" x14ac:dyDescent="0.35">
      <c r="A158" s="57"/>
      <c r="B158" s="57"/>
      <c r="C158" s="57"/>
      <c r="D158" s="57"/>
      <c r="E158" s="57"/>
      <c r="F158" s="57">
        <f t="shared" si="3"/>
        <v>23</v>
      </c>
      <c r="G158" s="57">
        <f t="shared" si="4"/>
        <v>13</v>
      </c>
      <c r="H158" s="57">
        <f t="shared" si="5"/>
        <v>2</v>
      </c>
      <c r="I158" s="57">
        <f t="shared" si="6"/>
        <v>0</v>
      </c>
      <c r="J158" s="58">
        <f t="shared" si="7"/>
        <v>0</v>
      </c>
      <c r="K158" s="57">
        <f t="shared" si="8"/>
        <v>0</v>
      </c>
      <c r="L158" s="57">
        <f t="shared" si="10"/>
        <v>0</v>
      </c>
      <c r="M158" s="57"/>
      <c r="N158" s="57"/>
      <c r="O158" s="57">
        <f>IF(L158&lt;&gt;0,SUM(L$141:L157)+L158,0)</f>
        <v>0</v>
      </c>
      <c r="P158" s="57">
        <f t="shared" si="11"/>
        <v>0</v>
      </c>
      <c r="Q158" s="57"/>
      <c r="R158" s="57" t="str">
        <f t="shared" si="9"/>
        <v/>
      </c>
      <c r="S158" s="57" t="e">
        <f t="shared" ref="S158:T158" si="28">IF(O158=0,NA(),S$141-O158)</f>
        <v>#N/A</v>
      </c>
      <c r="T158" s="57" t="e">
        <f t="shared" si="28"/>
        <v>#N/A</v>
      </c>
      <c r="U158" s="57"/>
      <c r="V158" s="57"/>
      <c r="W158" s="57"/>
      <c r="X158" s="57"/>
      <c r="Y158" s="57"/>
      <c r="Z158" s="57"/>
      <c r="AA158" s="57"/>
      <c r="AB158" s="57"/>
      <c r="AC158" s="57"/>
      <c r="AD158" s="57"/>
      <c r="AE158" s="57"/>
      <c r="AF158" s="57"/>
      <c r="AG158" s="57"/>
      <c r="AH158" s="57"/>
      <c r="AI158" s="57"/>
      <c r="AJ158" s="57"/>
      <c r="AK158" s="57"/>
    </row>
    <row r="159" spans="1:37" ht="15" customHeight="1" x14ac:dyDescent="0.35">
      <c r="A159" s="57"/>
      <c r="B159" s="57"/>
      <c r="C159" s="57"/>
      <c r="D159" s="57"/>
      <c r="E159" s="57"/>
      <c r="F159" s="57">
        <f t="shared" si="3"/>
        <v>24</v>
      </c>
      <c r="G159" s="57">
        <f t="shared" si="4"/>
        <v>14</v>
      </c>
      <c r="H159" s="57">
        <f t="shared" si="5"/>
        <v>2</v>
      </c>
      <c r="I159" s="57">
        <f t="shared" si="6"/>
        <v>0</v>
      </c>
      <c r="J159" s="58">
        <f t="shared" si="7"/>
        <v>0</v>
      </c>
      <c r="K159" s="57">
        <f t="shared" si="8"/>
        <v>0</v>
      </c>
      <c r="L159" s="57">
        <f t="shared" si="10"/>
        <v>0</v>
      </c>
      <c r="M159" s="57"/>
      <c r="N159" s="57"/>
      <c r="O159" s="57">
        <f>IF(L159&lt;&gt;0,SUM(L$141:L158)+L159,0)</f>
        <v>0</v>
      </c>
      <c r="P159" s="57">
        <f t="shared" si="11"/>
        <v>0</v>
      </c>
      <c r="Q159" s="57"/>
      <c r="R159" s="57" t="str">
        <f t="shared" si="9"/>
        <v/>
      </c>
      <c r="S159" s="57" t="e">
        <f t="shared" ref="S159:T159" si="29">IF(O159=0,NA(),S$141-O159)</f>
        <v>#N/A</v>
      </c>
      <c r="T159" s="57" t="e">
        <f t="shared" si="29"/>
        <v>#N/A</v>
      </c>
      <c r="U159" s="57"/>
      <c r="V159" s="57"/>
      <c r="W159" s="57"/>
      <c r="X159" s="57"/>
      <c r="Y159" s="57"/>
      <c r="Z159" s="57"/>
      <c r="AA159" s="57"/>
      <c r="AB159" s="57"/>
      <c r="AC159" s="57"/>
      <c r="AD159" s="57"/>
      <c r="AE159" s="57"/>
      <c r="AF159" s="57"/>
      <c r="AG159" s="57"/>
      <c r="AH159" s="57"/>
      <c r="AI159" s="57"/>
      <c r="AJ159" s="57"/>
      <c r="AK159" s="57"/>
    </row>
    <row r="160" spans="1:37" ht="15" customHeight="1" x14ac:dyDescent="0.35">
      <c r="A160" s="57"/>
      <c r="B160" s="57"/>
      <c r="C160" s="57"/>
      <c r="D160" s="57"/>
      <c r="E160" s="57"/>
      <c r="F160" s="57">
        <f t="shared" si="3"/>
        <v>25</v>
      </c>
      <c r="G160" s="57">
        <f t="shared" si="4"/>
        <v>15</v>
      </c>
      <c r="H160" s="57">
        <f t="shared" si="5"/>
        <v>2</v>
      </c>
      <c r="I160" s="57">
        <f t="shared" si="6"/>
        <v>0</v>
      </c>
      <c r="J160" s="58">
        <f t="shared" si="7"/>
        <v>0</v>
      </c>
      <c r="K160" s="57">
        <f t="shared" si="8"/>
        <v>0</v>
      </c>
      <c r="L160" s="57">
        <f t="shared" si="10"/>
        <v>0</v>
      </c>
      <c r="M160" s="57"/>
      <c r="N160" s="57"/>
      <c r="O160" s="57">
        <f>IF(L160&lt;&gt;0,SUM(L$141:L159)+L160,0)</f>
        <v>0</v>
      </c>
      <c r="P160" s="57">
        <f t="shared" si="11"/>
        <v>0</v>
      </c>
      <c r="Q160" s="57"/>
      <c r="R160" s="57" t="str">
        <f t="shared" si="9"/>
        <v/>
      </c>
      <c r="S160" s="57" t="e">
        <f t="shared" ref="S160:T160" si="30">IF(O160=0,NA(),S$141-O160)</f>
        <v>#N/A</v>
      </c>
      <c r="T160" s="57" t="e">
        <f t="shared" si="30"/>
        <v>#N/A</v>
      </c>
      <c r="U160" s="57"/>
      <c r="V160" s="57"/>
      <c r="W160" s="57"/>
      <c r="X160" s="57"/>
      <c r="Y160" s="57"/>
      <c r="Z160" s="57"/>
      <c r="AA160" s="57"/>
      <c r="AB160" s="57"/>
      <c r="AC160" s="57"/>
      <c r="AD160" s="57"/>
      <c r="AE160" s="57"/>
      <c r="AF160" s="57"/>
      <c r="AG160" s="57"/>
      <c r="AH160" s="57"/>
      <c r="AI160" s="57"/>
      <c r="AJ160" s="57"/>
      <c r="AK160" s="57"/>
    </row>
    <row r="161" spans="1:37" ht="15" customHeight="1" x14ac:dyDescent="0.35">
      <c r="A161" s="57"/>
      <c r="B161" s="57"/>
      <c r="C161" s="57"/>
      <c r="D161" s="57"/>
      <c r="E161" s="57"/>
      <c r="F161" s="57">
        <f t="shared" si="3"/>
        <v>26</v>
      </c>
      <c r="G161" s="57">
        <f t="shared" si="4"/>
        <v>1</v>
      </c>
      <c r="H161" s="57">
        <f t="shared" si="5"/>
        <v>3</v>
      </c>
      <c r="I161" s="57">
        <f t="shared" si="6"/>
        <v>0</v>
      </c>
      <c r="J161" s="58">
        <f t="shared" si="7"/>
        <v>0</v>
      </c>
      <c r="K161" s="57">
        <f t="shared" si="8"/>
        <v>0</v>
      </c>
      <c r="L161" s="57">
        <f t="shared" si="10"/>
        <v>0</v>
      </c>
      <c r="M161" s="57"/>
      <c r="N161" s="57"/>
      <c r="O161" s="57">
        <f>IF(L161&lt;&gt;0,SUM(L$141:L160)+L161,0)</f>
        <v>0</v>
      </c>
      <c r="P161" s="57">
        <f t="shared" si="11"/>
        <v>0</v>
      </c>
      <c r="Q161" s="57"/>
      <c r="R161" s="57" t="str">
        <f t="shared" si="9"/>
        <v/>
      </c>
      <c r="S161" s="57" t="e">
        <f t="shared" ref="S161:T161" si="31">IF(O161=0,NA(),S$141-O161)</f>
        <v>#N/A</v>
      </c>
      <c r="T161" s="57" t="e">
        <f t="shared" si="31"/>
        <v>#N/A</v>
      </c>
      <c r="U161" s="57"/>
      <c r="V161" s="57"/>
      <c r="W161" s="57"/>
      <c r="X161" s="57"/>
      <c r="Y161" s="57"/>
      <c r="Z161" s="57"/>
      <c r="AA161" s="57"/>
      <c r="AB161" s="57"/>
      <c r="AC161" s="57"/>
      <c r="AD161" s="57"/>
      <c r="AE161" s="57"/>
      <c r="AF161" s="57"/>
      <c r="AG161" s="57"/>
      <c r="AH161" s="57"/>
      <c r="AI161" s="57"/>
      <c r="AJ161" s="57"/>
      <c r="AK161" s="57"/>
    </row>
    <row r="162" spans="1:37" ht="15" customHeight="1" x14ac:dyDescent="0.35">
      <c r="A162" s="57"/>
      <c r="B162" s="57"/>
      <c r="C162" s="57"/>
      <c r="D162" s="57"/>
      <c r="E162" s="57"/>
      <c r="F162" s="57">
        <f t="shared" si="3"/>
        <v>27</v>
      </c>
      <c r="G162" s="57">
        <f t="shared" si="4"/>
        <v>2</v>
      </c>
      <c r="H162" s="57">
        <f t="shared" si="5"/>
        <v>3</v>
      </c>
      <c r="I162" s="57">
        <f t="shared" si="6"/>
        <v>0</v>
      </c>
      <c r="J162" s="58">
        <f t="shared" si="7"/>
        <v>0</v>
      </c>
      <c r="K162" s="57">
        <f t="shared" si="8"/>
        <v>0</v>
      </c>
      <c r="L162" s="57">
        <f t="shared" si="10"/>
        <v>0</v>
      </c>
      <c r="M162" s="57"/>
      <c r="N162" s="57"/>
      <c r="O162" s="57">
        <f>IF(L162&lt;&gt;0,SUM(L$141:L161)+L162,0)</f>
        <v>0</v>
      </c>
      <c r="P162" s="57">
        <f t="shared" si="11"/>
        <v>0</v>
      </c>
      <c r="Q162" s="57"/>
      <c r="R162" s="57" t="str">
        <f t="shared" si="9"/>
        <v/>
      </c>
      <c r="S162" s="57" t="e">
        <f t="shared" ref="S162:T162" si="32">IF(O162=0,NA(),S$141-O162)</f>
        <v>#N/A</v>
      </c>
      <c r="T162" s="57" t="e">
        <f t="shared" si="32"/>
        <v>#N/A</v>
      </c>
      <c r="U162" s="57"/>
      <c r="V162" s="57"/>
      <c r="W162" s="57"/>
      <c r="X162" s="57"/>
      <c r="Y162" s="57"/>
      <c r="Z162" s="57"/>
      <c r="AA162" s="57"/>
      <c r="AB162" s="57"/>
      <c r="AC162" s="57"/>
      <c r="AD162" s="57"/>
      <c r="AE162" s="57"/>
      <c r="AF162" s="57"/>
      <c r="AG162" s="57"/>
      <c r="AH162" s="57"/>
      <c r="AI162" s="57"/>
      <c r="AJ162" s="57"/>
      <c r="AK162" s="57"/>
    </row>
    <row r="163" spans="1:37" ht="15" customHeight="1" x14ac:dyDescent="0.35">
      <c r="A163" s="57"/>
      <c r="B163" s="57"/>
      <c r="C163" s="57"/>
      <c r="D163" s="57"/>
      <c r="E163" s="57"/>
      <c r="F163" s="57">
        <f t="shared" si="3"/>
        <v>28</v>
      </c>
      <c r="G163" s="57">
        <f t="shared" si="4"/>
        <v>3</v>
      </c>
      <c r="H163" s="57">
        <f t="shared" si="5"/>
        <v>3</v>
      </c>
      <c r="I163" s="57">
        <f t="shared" si="6"/>
        <v>0</v>
      </c>
      <c r="J163" s="58">
        <f t="shared" si="7"/>
        <v>0</v>
      </c>
      <c r="K163" s="57">
        <f t="shared" si="8"/>
        <v>0</v>
      </c>
      <c r="L163" s="57">
        <f t="shared" si="10"/>
        <v>0</v>
      </c>
      <c r="M163" s="57"/>
      <c r="N163" s="57"/>
      <c r="O163" s="57">
        <f>IF(L163&lt;&gt;0,SUM(L$141:L162)+L163,0)</f>
        <v>0</v>
      </c>
      <c r="P163" s="57">
        <f t="shared" si="11"/>
        <v>0</v>
      </c>
      <c r="Q163" s="57"/>
      <c r="R163" s="57" t="str">
        <f t="shared" si="9"/>
        <v/>
      </c>
      <c r="S163" s="57" t="e">
        <f t="shared" ref="S163:T163" si="33">IF(O163=0,NA(),S$141-O163)</f>
        <v>#N/A</v>
      </c>
      <c r="T163" s="57" t="e">
        <f t="shared" si="33"/>
        <v>#N/A</v>
      </c>
      <c r="U163" s="57"/>
      <c r="V163" s="57"/>
      <c r="W163" s="57"/>
      <c r="X163" s="57"/>
      <c r="Y163" s="57"/>
      <c r="Z163" s="57"/>
      <c r="AA163" s="57"/>
      <c r="AB163" s="57"/>
      <c r="AC163" s="57"/>
      <c r="AD163" s="57"/>
      <c r="AE163" s="57"/>
      <c r="AF163" s="57"/>
      <c r="AG163" s="57"/>
      <c r="AH163" s="57"/>
      <c r="AI163" s="57"/>
      <c r="AJ163" s="57"/>
      <c r="AK163" s="57"/>
    </row>
    <row r="164" spans="1:37" ht="15" customHeight="1" x14ac:dyDescent="0.35">
      <c r="A164" s="57"/>
      <c r="B164" s="57"/>
      <c r="C164" s="57"/>
      <c r="D164" s="57"/>
      <c r="E164" s="57"/>
      <c r="F164" s="57">
        <f t="shared" si="3"/>
        <v>29</v>
      </c>
      <c r="G164" s="57">
        <f t="shared" si="4"/>
        <v>4</v>
      </c>
      <c r="H164" s="57">
        <f t="shared" si="5"/>
        <v>3</v>
      </c>
      <c r="I164" s="57">
        <f t="shared" si="6"/>
        <v>0</v>
      </c>
      <c r="J164" s="58">
        <f t="shared" si="7"/>
        <v>0</v>
      </c>
      <c r="K164" s="57">
        <f t="shared" si="8"/>
        <v>0</v>
      </c>
      <c r="L164" s="57">
        <f t="shared" si="10"/>
        <v>0</v>
      </c>
      <c r="M164" s="57"/>
      <c r="N164" s="57"/>
      <c r="O164" s="57">
        <f>IF(L164&lt;&gt;0,SUM(L$141:L163)+L164,0)</f>
        <v>0</v>
      </c>
      <c r="P164" s="57">
        <f t="shared" si="11"/>
        <v>0</v>
      </c>
      <c r="Q164" s="57"/>
      <c r="R164" s="57" t="str">
        <f t="shared" si="9"/>
        <v/>
      </c>
      <c r="S164" s="57" t="e">
        <f t="shared" ref="S164:T164" si="34">IF(O164=0,NA(),S$141-O164)</f>
        <v>#N/A</v>
      </c>
      <c r="T164" s="57" t="e">
        <f t="shared" si="34"/>
        <v>#N/A</v>
      </c>
      <c r="U164" s="57"/>
      <c r="V164" s="57"/>
      <c r="W164" s="57"/>
      <c r="X164" s="57"/>
      <c r="Y164" s="57"/>
      <c r="Z164" s="57"/>
      <c r="AA164" s="57"/>
      <c r="AB164" s="57"/>
      <c r="AC164" s="57"/>
      <c r="AD164" s="57"/>
      <c r="AE164" s="57"/>
      <c r="AF164" s="57"/>
      <c r="AG164" s="57"/>
      <c r="AH164" s="57"/>
      <c r="AI164" s="57"/>
      <c r="AJ164" s="57"/>
      <c r="AK164" s="57"/>
    </row>
    <row r="165" spans="1:37" ht="15" customHeight="1" x14ac:dyDescent="0.35">
      <c r="A165" s="57"/>
      <c r="B165" s="57"/>
      <c r="C165" s="57"/>
      <c r="D165" s="57"/>
      <c r="E165" s="57"/>
      <c r="F165" s="57">
        <f t="shared" si="3"/>
        <v>30</v>
      </c>
      <c r="G165" s="57">
        <f t="shared" si="4"/>
        <v>5</v>
      </c>
      <c r="H165" s="57">
        <f t="shared" si="5"/>
        <v>3</v>
      </c>
      <c r="I165" s="57">
        <f t="shared" si="6"/>
        <v>0</v>
      </c>
      <c r="J165" s="58">
        <f t="shared" si="7"/>
        <v>0</v>
      </c>
      <c r="K165" s="57">
        <f t="shared" si="8"/>
        <v>0</v>
      </c>
      <c r="L165" s="57">
        <f t="shared" si="10"/>
        <v>0</v>
      </c>
      <c r="M165" s="57"/>
      <c r="N165" s="57"/>
      <c r="O165" s="57">
        <f>IF(L165&lt;&gt;0,SUM(L$141:L164)+L165,0)</f>
        <v>0</v>
      </c>
      <c r="P165" s="57">
        <f t="shared" si="11"/>
        <v>0</v>
      </c>
      <c r="Q165" s="57"/>
      <c r="R165" s="57" t="str">
        <f t="shared" si="9"/>
        <v/>
      </c>
      <c r="S165" s="57" t="e">
        <f t="shared" ref="S165:T165" si="35">IF(O165=0,NA(),S$141-O165)</f>
        <v>#N/A</v>
      </c>
      <c r="T165" s="57" t="e">
        <f t="shared" si="35"/>
        <v>#N/A</v>
      </c>
      <c r="U165" s="57"/>
      <c r="V165" s="57"/>
      <c r="W165" s="57"/>
      <c r="X165" s="57"/>
      <c r="Y165" s="57"/>
      <c r="Z165" s="57"/>
      <c r="AA165" s="57"/>
      <c r="AB165" s="57"/>
      <c r="AC165" s="57"/>
      <c r="AD165" s="57"/>
      <c r="AE165" s="57"/>
      <c r="AF165" s="57"/>
      <c r="AG165" s="57"/>
      <c r="AH165" s="57"/>
      <c r="AI165" s="57"/>
      <c r="AJ165" s="57"/>
      <c r="AK165" s="57"/>
    </row>
    <row r="166" spans="1:37" ht="15" customHeight="1" x14ac:dyDescent="0.35">
      <c r="A166" s="57"/>
      <c r="B166" s="57"/>
      <c r="C166" s="57"/>
      <c r="D166" s="57"/>
      <c r="E166" s="57"/>
      <c r="F166" s="57">
        <f t="shared" si="3"/>
        <v>31</v>
      </c>
      <c r="G166" s="57">
        <f t="shared" si="4"/>
        <v>6</v>
      </c>
      <c r="H166" s="57">
        <f t="shared" si="5"/>
        <v>3</v>
      </c>
      <c r="I166" s="57">
        <f t="shared" si="6"/>
        <v>0</v>
      </c>
      <c r="J166" s="58">
        <f t="shared" si="7"/>
        <v>0</v>
      </c>
      <c r="K166" s="57">
        <f t="shared" si="8"/>
        <v>0</v>
      </c>
      <c r="L166" s="57">
        <f t="shared" si="10"/>
        <v>0</v>
      </c>
      <c r="M166" s="57"/>
      <c r="N166" s="57"/>
      <c r="O166" s="57">
        <f>IF(L166&lt;&gt;0,SUM(L$141:L165)+L166,0)</f>
        <v>0</v>
      </c>
      <c r="P166" s="57">
        <f t="shared" si="11"/>
        <v>0</v>
      </c>
      <c r="Q166" s="57"/>
      <c r="R166" s="57" t="str">
        <f t="shared" si="9"/>
        <v>Sprint 2</v>
      </c>
      <c r="S166" s="57" t="e">
        <f t="shared" ref="S166:T166" si="36">IF(O166=0,NA(),S$141-O166)</f>
        <v>#N/A</v>
      </c>
      <c r="T166" s="57" t="e">
        <f t="shared" si="36"/>
        <v>#N/A</v>
      </c>
      <c r="U166" s="57"/>
      <c r="V166" s="57"/>
      <c r="W166" s="57"/>
      <c r="X166" s="57"/>
      <c r="Y166" s="57"/>
      <c r="Z166" s="57"/>
      <c r="AA166" s="57"/>
      <c r="AB166" s="57"/>
      <c r="AC166" s="57"/>
      <c r="AD166" s="57"/>
      <c r="AE166" s="57"/>
      <c r="AF166" s="57"/>
      <c r="AG166" s="57"/>
      <c r="AH166" s="57"/>
      <c r="AI166" s="57"/>
      <c r="AJ166" s="57"/>
      <c r="AK166" s="57"/>
    </row>
    <row r="167" spans="1:37" ht="15" customHeight="1" x14ac:dyDescent="0.35">
      <c r="A167" s="57"/>
      <c r="B167" s="57"/>
      <c r="C167" s="57"/>
      <c r="D167" s="57"/>
      <c r="E167" s="57"/>
      <c r="F167" s="57">
        <f t="shared" si="3"/>
        <v>32</v>
      </c>
      <c r="G167" s="57">
        <f t="shared" si="4"/>
        <v>7</v>
      </c>
      <c r="H167" s="57">
        <f t="shared" si="5"/>
        <v>3</v>
      </c>
      <c r="I167" s="57">
        <f t="shared" si="6"/>
        <v>0</v>
      </c>
      <c r="J167" s="58">
        <f t="shared" si="7"/>
        <v>0</v>
      </c>
      <c r="K167" s="57">
        <f t="shared" si="8"/>
        <v>0</v>
      </c>
      <c r="L167" s="57">
        <f t="shared" si="10"/>
        <v>0</v>
      </c>
      <c r="M167" s="57"/>
      <c r="N167" s="57"/>
      <c r="O167" s="57">
        <f>IF(L167&lt;&gt;0,SUM(L$141:L166)+L167,0)</f>
        <v>0</v>
      </c>
      <c r="P167" s="57">
        <f t="shared" si="11"/>
        <v>0</v>
      </c>
      <c r="Q167" s="57"/>
      <c r="R167" s="57" t="str">
        <f t="shared" si="9"/>
        <v/>
      </c>
      <c r="S167" s="57" t="e">
        <f t="shared" ref="S167:T167" si="37">IF(O167=0,NA(),S$141-O167)</f>
        <v>#N/A</v>
      </c>
      <c r="T167" s="57" t="e">
        <f t="shared" si="37"/>
        <v>#N/A</v>
      </c>
      <c r="U167" s="57"/>
      <c r="V167" s="57"/>
      <c r="W167" s="57"/>
      <c r="X167" s="57"/>
      <c r="Y167" s="57"/>
      <c r="Z167" s="57"/>
      <c r="AA167" s="57"/>
      <c r="AB167" s="57"/>
      <c r="AC167" s="57"/>
      <c r="AD167" s="57"/>
      <c r="AE167" s="57"/>
      <c r="AF167" s="57"/>
      <c r="AG167" s="57"/>
      <c r="AH167" s="57"/>
      <c r="AI167" s="57"/>
      <c r="AJ167" s="57"/>
      <c r="AK167" s="57"/>
    </row>
    <row r="168" spans="1:37" ht="15" customHeight="1" x14ac:dyDescent="0.35">
      <c r="A168" s="57"/>
      <c r="B168" s="57"/>
      <c r="C168" s="57"/>
      <c r="D168" s="57"/>
      <c r="E168" s="57"/>
      <c r="F168" s="57">
        <f t="shared" si="3"/>
        <v>33</v>
      </c>
      <c r="G168" s="57">
        <f t="shared" si="4"/>
        <v>8</v>
      </c>
      <c r="H168" s="57">
        <f t="shared" ref="H168:H184" si="38">1+VLOOKUP(F167,$G$127:$H$132,2,TRUE)</f>
        <v>3</v>
      </c>
      <c r="I168" s="57">
        <f t="shared" ref="I168:I184" si="39">SUMIF($G$127:$G$132,$F168,I$127:I$132)</f>
        <v>0</v>
      </c>
      <c r="J168" s="58">
        <f t="shared" ref="J168:J184" si="40">SUMIFS(J$1:J$124,$K$1:$K$124,$G168,$H$1:$H$124,H168)</f>
        <v>0</v>
      </c>
      <c r="K168" s="57">
        <f t="shared" ref="K168:K184" si="41">SUMIF($G$127:$G$132,$F167,K$127:K$132)</f>
        <v>0</v>
      </c>
      <c r="L168" s="57">
        <f t="shared" si="10"/>
        <v>0</v>
      </c>
      <c r="M168" s="57"/>
      <c r="N168" s="57"/>
      <c r="O168" s="57">
        <f>IF(L168&lt;&gt;0,SUM(L$141:L167)+L168,0)</f>
        <v>0</v>
      </c>
      <c r="P168" s="57">
        <f t="shared" si="11"/>
        <v>0</v>
      </c>
      <c r="Q168" s="57"/>
      <c r="R168" s="57" t="str">
        <f t="shared" si="9"/>
        <v/>
      </c>
      <c r="S168" s="57" t="e">
        <f t="shared" ref="S168:T168" si="42">IF(O168=0,NA(),S$141-O168)</f>
        <v>#N/A</v>
      </c>
      <c r="T168" s="57" t="e">
        <f t="shared" si="42"/>
        <v>#N/A</v>
      </c>
      <c r="U168" s="57"/>
      <c r="V168" s="57"/>
      <c r="W168" s="57"/>
      <c r="X168" s="57"/>
      <c r="Y168" s="57"/>
      <c r="Z168" s="57"/>
      <c r="AA168" s="57"/>
      <c r="AB168" s="57"/>
      <c r="AC168" s="57"/>
      <c r="AD168" s="57"/>
      <c r="AE168" s="57"/>
      <c r="AF168" s="57"/>
      <c r="AG168" s="57"/>
      <c r="AH168" s="57"/>
      <c r="AI168" s="57"/>
      <c r="AJ168" s="57"/>
      <c r="AK168" s="57"/>
    </row>
    <row r="169" spans="1:37" ht="15" customHeight="1" x14ac:dyDescent="0.35">
      <c r="A169" s="57"/>
      <c r="B169" s="57"/>
      <c r="C169" s="57"/>
      <c r="D169" s="57"/>
      <c r="E169" s="57"/>
      <c r="F169" s="57">
        <f t="shared" si="3"/>
        <v>34</v>
      </c>
      <c r="G169" s="57">
        <f t="shared" si="4"/>
        <v>9</v>
      </c>
      <c r="H169" s="57">
        <f t="shared" si="38"/>
        <v>3</v>
      </c>
      <c r="I169" s="57">
        <f t="shared" si="39"/>
        <v>0</v>
      </c>
      <c r="J169" s="58">
        <f t="shared" si="40"/>
        <v>0</v>
      </c>
      <c r="K169" s="57">
        <f t="shared" si="41"/>
        <v>0</v>
      </c>
      <c r="L169" s="57">
        <f t="shared" si="10"/>
        <v>0</v>
      </c>
      <c r="M169" s="57"/>
      <c r="N169" s="57"/>
      <c r="O169" s="57">
        <f>IF(L169&lt;&gt;0,SUM(L$141:L168)+L169,0)</f>
        <v>0</v>
      </c>
      <c r="P169" s="57">
        <f t="shared" si="11"/>
        <v>0</v>
      </c>
      <c r="Q169" s="57"/>
      <c r="R169" s="57" t="str">
        <f t="shared" si="9"/>
        <v/>
      </c>
      <c r="S169" s="57" t="e">
        <f t="shared" ref="S169:T169" si="43">IF(O169=0,NA(),S$141-O169)</f>
        <v>#N/A</v>
      </c>
      <c r="T169" s="57" t="e">
        <f t="shared" si="43"/>
        <v>#N/A</v>
      </c>
      <c r="U169" s="57"/>
      <c r="V169" s="57"/>
      <c r="W169" s="57"/>
      <c r="X169" s="57"/>
      <c r="Y169" s="57"/>
      <c r="Z169" s="57"/>
      <c r="AA169" s="57"/>
      <c r="AB169" s="57"/>
      <c r="AC169" s="57"/>
      <c r="AD169" s="57"/>
      <c r="AE169" s="57"/>
      <c r="AF169" s="57"/>
      <c r="AG169" s="57"/>
      <c r="AH169" s="57"/>
      <c r="AI169" s="57"/>
      <c r="AJ169" s="57"/>
      <c r="AK169" s="57"/>
    </row>
    <row r="170" spans="1:37" ht="15" customHeight="1" x14ac:dyDescent="0.35">
      <c r="A170" s="57"/>
      <c r="B170" s="57"/>
      <c r="C170" s="57"/>
      <c r="D170" s="57"/>
      <c r="E170" s="57"/>
      <c r="F170" s="57">
        <f t="shared" si="3"/>
        <v>35</v>
      </c>
      <c r="G170" s="57">
        <f t="shared" si="4"/>
        <v>10</v>
      </c>
      <c r="H170" s="57">
        <f t="shared" si="38"/>
        <v>3</v>
      </c>
      <c r="I170" s="57">
        <f t="shared" si="39"/>
        <v>0</v>
      </c>
      <c r="J170" s="58">
        <f t="shared" si="40"/>
        <v>0</v>
      </c>
      <c r="K170" s="57">
        <f t="shared" si="41"/>
        <v>0</v>
      </c>
      <c r="L170" s="57">
        <f t="shared" si="10"/>
        <v>0</v>
      </c>
      <c r="M170" s="57"/>
      <c r="N170" s="57"/>
      <c r="O170" s="57">
        <f>IF(L170&lt;&gt;0,SUM(L$141:L169)+L170,0)</f>
        <v>0</v>
      </c>
      <c r="P170" s="57">
        <f t="shared" si="11"/>
        <v>0</v>
      </c>
      <c r="Q170" s="57"/>
      <c r="R170" s="57" t="str">
        <f t="shared" si="9"/>
        <v/>
      </c>
      <c r="S170" s="57" t="e">
        <f t="shared" ref="S170:T170" si="44">IF(O170=0,NA(),S$141-O170)</f>
        <v>#N/A</v>
      </c>
      <c r="T170" s="57" t="e">
        <f t="shared" si="44"/>
        <v>#N/A</v>
      </c>
      <c r="U170" s="57"/>
      <c r="V170" s="57"/>
      <c r="W170" s="57"/>
      <c r="X170" s="57"/>
      <c r="Y170" s="57"/>
      <c r="Z170" s="57"/>
      <c r="AA170" s="57"/>
      <c r="AB170" s="57"/>
      <c r="AC170" s="57"/>
      <c r="AD170" s="57"/>
      <c r="AE170" s="57"/>
      <c r="AF170" s="57"/>
      <c r="AG170" s="57"/>
      <c r="AH170" s="57"/>
      <c r="AI170" s="57"/>
      <c r="AJ170" s="57"/>
      <c r="AK170" s="57"/>
    </row>
    <row r="171" spans="1:37" ht="15" customHeight="1" x14ac:dyDescent="0.35">
      <c r="A171" s="57"/>
      <c r="B171" s="57"/>
      <c r="C171" s="57"/>
      <c r="D171" s="57"/>
      <c r="E171" s="57"/>
      <c r="F171" s="57">
        <f t="shared" si="3"/>
        <v>36</v>
      </c>
      <c r="G171" s="57">
        <f t="shared" si="4"/>
        <v>11</v>
      </c>
      <c r="H171" s="57">
        <f t="shared" si="38"/>
        <v>3</v>
      </c>
      <c r="I171" s="57">
        <f t="shared" si="39"/>
        <v>0</v>
      </c>
      <c r="J171" s="58">
        <f t="shared" si="40"/>
        <v>0</v>
      </c>
      <c r="K171" s="57">
        <f t="shared" si="41"/>
        <v>0</v>
      </c>
      <c r="L171" s="57">
        <f t="shared" si="10"/>
        <v>0</v>
      </c>
      <c r="M171" s="57"/>
      <c r="N171" s="57"/>
      <c r="O171" s="57">
        <f>IF(L171&lt;&gt;0,SUM(L$141:L170)+L171,0)</f>
        <v>0</v>
      </c>
      <c r="P171" s="57">
        <f t="shared" si="11"/>
        <v>0</v>
      </c>
      <c r="Q171" s="57"/>
      <c r="R171" s="57" t="str">
        <f t="shared" si="9"/>
        <v/>
      </c>
      <c r="S171" s="57" t="e">
        <f t="shared" ref="S171:T171" si="45">IF(O171=0,NA(),S$141-O171)</f>
        <v>#N/A</v>
      </c>
      <c r="T171" s="57" t="e">
        <f t="shared" si="45"/>
        <v>#N/A</v>
      </c>
      <c r="U171" s="57"/>
      <c r="V171" s="57"/>
      <c r="W171" s="57"/>
      <c r="X171" s="57"/>
      <c r="Y171" s="57"/>
      <c r="Z171" s="57"/>
      <c r="AA171" s="57"/>
      <c r="AB171" s="57"/>
      <c r="AC171" s="57"/>
      <c r="AD171" s="57"/>
      <c r="AE171" s="57"/>
      <c r="AF171" s="57"/>
      <c r="AG171" s="57"/>
      <c r="AH171" s="57"/>
      <c r="AI171" s="57"/>
      <c r="AJ171" s="57"/>
      <c r="AK171" s="57"/>
    </row>
    <row r="172" spans="1:37" ht="15" customHeight="1" x14ac:dyDescent="0.35">
      <c r="A172" s="57"/>
      <c r="B172" s="57"/>
      <c r="C172" s="57"/>
      <c r="D172" s="57"/>
      <c r="E172" s="57"/>
      <c r="F172" s="57">
        <f t="shared" si="3"/>
        <v>37</v>
      </c>
      <c r="G172" s="57">
        <f t="shared" si="4"/>
        <v>12</v>
      </c>
      <c r="H172" s="57">
        <f t="shared" si="38"/>
        <v>3</v>
      </c>
      <c r="I172" s="57">
        <f t="shared" si="39"/>
        <v>0</v>
      </c>
      <c r="J172" s="58">
        <f t="shared" si="40"/>
        <v>0</v>
      </c>
      <c r="K172" s="57">
        <f t="shared" si="41"/>
        <v>0</v>
      </c>
      <c r="L172" s="57">
        <f t="shared" si="10"/>
        <v>0</v>
      </c>
      <c r="M172" s="57"/>
      <c r="N172" s="57"/>
      <c r="O172" s="57">
        <f>IF(L172&lt;&gt;0,SUM(L$141:L171)+L172,0)</f>
        <v>0</v>
      </c>
      <c r="P172" s="57">
        <f t="shared" si="11"/>
        <v>0</v>
      </c>
      <c r="Q172" s="57"/>
      <c r="R172" s="57" t="str">
        <f t="shared" si="9"/>
        <v/>
      </c>
      <c r="S172" s="57" t="e">
        <f t="shared" ref="S172:T172" si="46">IF(O172=0,NA(),S$141-O172)</f>
        <v>#N/A</v>
      </c>
      <c r="T172" s="57" t="e">
        <f t="shared" si="46"/>
        <v>#N/A</v>
      </c>
      <c r="U172" s="57"/>
      <c r="V172" s="57"/>
      <c r="W172" s="57"/>
      <c r="X172" s="57"/>
      <c r="Y172" s="57"/>
      <c r="Z172" s="57"/>
      <c r="AA172" s="57"/>
      <c r="AB172" s="57"/>
      <c r="AC172" s="57"/>
      <c r="AD172" s="57"/>
      <c r="AE172" s="57"/>
      <c r="AF172" s="57"/>
      <c r="AG172" s="57"/>
      <c r="AH172" s="57"/>
      <c r="AI172" s="57"/>
      <c r="AJ172" s="57"/>
      <c r="AK172" s="57"/>
    </row>
    <row r="173" spans="1:37" ht="15" customHeight="1" x14ac:dyDescent="0.35">
      <c r="A173" s="57"/>
      <c r="B173" s="57"/>
      <c r="C173" s="57"/>
      <c r="D173" s="57"/>
      <c r="E173" s="57"/>
      <c r="F173" s="57">
        <f t="shared" si="3"/>
        <v>38</v>
      </c>
      <c r="G173" s="57">
        <f t="shared" si="4"/>
        <v>13</v>
      </c>
      <c r="H173" s="57">
        <f t="shared" si="38"/>
        <v>3</v>
      </c>
      <c r="I173" s="57">
        <f t="shared" si="39"/>
        <v>0</v>
      </c>
      <c r="J173" s="58">
        <f t="shared" si="40"/>
        <v>0</v>
      </c>
      <c r="K173" s="57">
        <f t="shared" si="41"/>
        <v>0</v>
      </c>
      <c r="L173" s="57">
        <f t="shared" si="10"/>
        <v>0</v>
      </c>
      <c r="M173" s="57"/>
      <c r="N173" s="57"/>
      <c r="O173" s="57">
        <f>IF(L173&lt;&gt;0,SUM(L$141:L172)+L173,0)</f>
        <v>0</v>
      </c>
      <c r="P173" s="57">
        <f t="shared" si="11"/>
        <v>0</v>
      </c>
      <c r="Q173" s="57"/>
      <c r="R173" s="57" t="str">
        <f t="shared" si="9"/>
        <v/>
      </c>
      <c r="S173" s="57" t="e">
        <f t="shared" ref="S173:T173" si="47">IF(O173=0,NA(),S$141-O173)</f>
        <v>#N/A</v>
      </c>
      <c r="T173" s="57" t="e">
        <f t="shared" si="47"/>
        <v>#N/A</v>
      </c>
      <c r="U173" s="57"/>
      <c r="V173" s="57"/>
      <c r="W173" s="57"/>
      <c r="X173" s="57"/>
      <c r="Y173" s="57"/>
      <c r="Z173" s="57"/>
      <c r="AA173" s="57"/>
      <c r="AB173" s="57"/>
      <c r="AC173" s="57"/>
      <c r="AD173" s="57"/>
      <c r="AE173" s="57"/>
      <c r="AF173" s="57"/>
      <c r="AG173" s="57"/>
      <c r="AH173" s="57"/>
      <c r="AI173" s="57"/>
      <c r="AJ173" s="57"/>
      <c r="AK173" s="57"/>
    </row>
    <row r="174" spans="1:37" ht="15" customHeight="1" x14ac:dyDescent="0.35">
      <c r="A174" s="57"/>
      <c r="B174" s="57"/>
      <c r="C174" s="57"/>
      <c r="D174" s="57"/>
      <c r="E174" s="57"/>
      <c r="F174" s="57">
        <f t="shared" si="3"/>
        <v>39</v>
      </c>
      <c r="G174" s="57">
        <f t="shared" si="4"/>
        <v>14</v>
      </c>
      <c r="H174" s="57">
        <f t="shared" si="38"/>
        <v>3</v>
      </c>
      <c r="I174" s="57">
        <f t="shared" si="39"/>
        <v>0</v>
      </c>
      <c r="J174" s="58">
        <f t="shared" si="40"/>
        <v>0</v>
      </c>
      <c r="K174" s="57">
        <f t="shared" si="41"/>
        <v>0</v>
      </c>
      <c r="L174" s="57">
        <f t="shared" si="10"/>
        <v>0</v>
      </c>
      <c r="M174" s="57"/>
      <c r="N174" s="57"/>
      <c r="O174" s="57">
        <f>IF(L174&lt;&gt;0,SUM(L$141:L173)+L174,0)</f>
        <v>0</v>
      </c>
      <c r="P174" s="57">
        <f t="shared" si="11"/>
        <v>0</v>
      </c>
      <c r="Q174" s="57"/>
      <c r="R174" s="57" t="str">
        <f t="shared" si="9"/>
        <v/>
      </c>
      <c r="S174" s="57" t="e">
        <f t="shared" ref="S174:T174" si="48">IF(O174=0,NA(),S$141-O174)</f>
        <v>#N/A</v>
      </c>
      <c r="T174" s="57" t="e">
        <f t="shared" si="48"/>
        <v>#N/A</v>
      </c>
      <c r="U174" s="57"/>
      <c r="V174" s="57"/>
      <c r="W174" s="57"/>
      <c r="X174" s="57"/>
      <c r="Y174" s="57"/>
      <c r="Z174" s="57"/>
      <c r="AA174" s="57"/>
      <c r="AB174" s="57"/>
      <c r="AC174" s="57"/>
      <c r="AD174" s="57"/>
      <c r="AE174" s="57"/>
      <c r="AF174" s="57"/>
      <c r="AG174" s="57"/>
      <c r="AH174" s="57"/>
      <c r="AI174" s="57"/>
      <c r="AJ174" s="57"/>
      <c r="AK174" s="57"/>
    </row>
    <row r="175" spans="1:37" ht="15" customHeight="1" x14ac:dyDescent="0.35">
      <c r="A175" s="57"/>
      <c r="B175" s="57"/>
      <c r="C175" s="57"/>
      <c r="D175" s="57"/>
      <c r="E175" s="57"/>
      <c r="F175" s="57">
        <f t="shared" si="3"/>
        <v>40</v>
      </c>
      <c r="G175" s="57">
        <f t="shared" si="4"/>
        <v>15</v>
      </c>
      <c r="H175" s="57">
        <f t="shared" si="38"/>
        <v>3</v>
      </c>
      <c r="I175" s="57">
        <f t="shared" si="39"/>
        <v>0</v>
      </c>
      <c r="J175" s="58">
        <f t="shared" si="40"/>
        <v>0</v>
      </c>
      <c r="K175" s="57">
        <f t="shared" si="41"/>
        <v>0</v>
      </c>
      <c r="L175" s="57">
        <f t="shared" si="10"/>
        <v>0</v>
      </c>
      <c r="M175" s="57"/>
      <c r="N175" s="57"/>
      <c r="O175" s="57">
        <f>IF(L175&lt;&gt;0,SUM(L$141:L174)+L175,0)</f>
        <v>0</v>
      </c>
      <c r="P175" s="57">
        <f t="shared" si="11"/>
        <v>0</v>
      </c>
      <c r="Q175" s="57"/>
      <c r="R175" s="57" t="str">
        <f t="shared" si="9"/>
        <v/>
      </c>
      <c r="S175" s="57" t="e">
        <f t="shared" ref="S175:T175" si="49">IF(O175=0,NA(),S$141-O175)</f>
        <v>#N/A</v>
      </c>
      <c r="T175" s="57" t="e">
        <f t="shared" si="49"/>
        <v>#N/A</v>
      </c>
      <c r="U175" s="57"/>
      <c r="V175" s="57"/>
      <c r="W175" s="57"/>
      <c r="X175" s="57"/>
      <c r="Y175" s="57"/>
      <c r="Z175" s="57"/>
      <c r="AA175" s="57"/>
      <c r="AB175" s="57"/>
      <c r="AC175" s="57"/>
      <c r="AD175" s="57"/>
      <c r="AE175" s="57"/>
      <c r="AF175" s="57"/>
      <c r="AG175" s="57"/>
      <c r="AH175" s="57"/>
      <c r="AI175" s="57"/>
      <c r="AJ175" s="57"/>
      <c r="AK175" s="57"/>
    </row>
    <row r="176" spans="1:37" ht="14.25" customHeight="1" x14ac:dyDescent="0.35">
      <c r="A176" s="57"/>
      <c r="B176" s="57"/>
      <c r="C176" s="57"/>
      <c r="D176" s="57"/>
      <c r="E176" s="57"/>
      <c r="F176" s="57">
        <f t="shared" si="3"/>
        <v>41</v>
      </c>
      <c r="G176" s="57">
        <f t="shared" si="4"/>
        <v>1</v>
      </c>
      <c r="H176" s="57">
        <f t="shared" si="38"/>
        <v>4</v>
      </c>
      <c r="I176" s="57">
        <f t="shared" si="39"/>
        <v>0</v>
      </c>
      <c r="J176" s="58">
        <f t="shared" si="40"/>
        <v>0</v>
      </c>
      <c r="K176" s="57">
        <f t="shared" si="41"/>
        <v>0</v>
      </c>
      <c r="L176" s="57">
        <f t="shared" si="10"/>
        <v>0</v>
      </c>
      <c r="M176" s="57"/>
      <c r="N176" s="57"/>
      <c r="O176" s="57">
        <f>IF(L176&lt;&gt;0,SUM(L$141:L175)+L176,0)</f>
        <v>0</v>
      </c>
      <c r="P176" s="57">
        <f t="shared" si="11"/>
        <v>0</v>
      </c>
      <c r="Q176" s="57"/>
      <c r="R176" s="57" t="str">
        <f t="shared" si="9"/>
        <v/>
      </c>
      <c r="S176" s="57" t="e">
        <f t="shared" ref="S176:T176" si="50">IF(O176=0,NA(),S$141-O176)</f>
        <v>#N/A</v>
      </c>
      <c r="T176" s="57" t="e">
        <f t="shared" si="50"/>
        <v>#N/A</v>
      </c>
      <c r="U176" s="57"/>
      <c r="V176" s="57"/>
      <c r="W176" s="57"/>
      <c r="X176" s="57"/>
      <c r="Y176" s="57"/>
      <c r="Z176" s="57"/>
      <c r="AA176" s="57"/>
      <c r="AB176" s="57"/>
      <c r="AC176" s="57"/>
      <c r="AD176" s="57"/>
      <c r="AE176" s="57"/>
      <c r="AF176" s="57"/>
      <c r="AG176" s="57"/>
      <c r="AH176" s="57"/>
      <c r="AI176" s="57"/>
      <c r="AJ176" s="57"/>
      <c r="AK176" s="57"/>
    </row>
    <row r="177" spans="1:37" ht="14.25" customHeight="1" x14ac:dyDescent="0.35">
      <c r="A177" s="57"/>
      <c r="B177" s="57"/>
      <c r="C177" s="57"/>
      <c r="D177" s="57"/>
      <c r="E177" s="57"/>
      <c r="F177" s="57">
        <f t="shared" si="3"/>
        <v>42</v>
      </c>
      <c r="G177" s="57">
        <f t="shared" si="4"/>
        <v>2</v>
      </c>
      <c r="H177" s="57">
        <f t="shared" si="38"/>
        <v>4</v>
      </c>
      <c r="I177" s="57">
        <f t="shared" si="39"/>
        <v>0</v>
      </c>
      <c r="J177" s="58">
        <f t="shared" si="40"/>
        <v>0</v>
      </c>
      <c r="K177" s="57">
        <f t="shared" si="41"/>
        <v>0</v>
      </c>
      <c r="L177" s="57">
        <f t="shared" si="10"/>
        <v>0</v>
      </c>
      <c r="M177" s="57"/>
      <c r="N177" s="57"/>
      <c r="O177" s="57">
        <f>IF(L177&lt;&gt;0,SUM(L$141:L176)+L177,0)</f>
        <v>0</v>
      </c>
      <c r="P177" s="57">
        <f t="shared" si="11"/>
        <v>0</v>
      </c>
      <c r="Q177" s="57"/>
      <c r="R177" s="57" t="str">
        <f t="shared" si="9"/>
        <v/>
      </c>
      <c r="S177" s="57" t="e">
        <f t="shared" ref="S177:T177" si="51">IF(O177=0,NA(),S$141-O177)</f>
        <v>#N/A</v>
      </c>
      <c r="T177" s="57" t="e">
        <f t="shared" si="51"/>
        <v>#N/A</v>
      </c>
      <c r="U177" s="57"/>
      <c r="V177" s="57"/>
      <c r="W177" s="57"/>
      <c r="X177" s="57"/>
      <c r="Y177" s="57"/>
      <c r="Z177" s="57"/>
      <c r="AA177" s="57"/>
      <c r="AB177" s="57"/>
      <c r="AC177" s="57"/>
      <c r="AD177" s="57"/>
      <c r="AE177" s="57"/>
      <c r="AF177" s="57"/>
      <c r="AG177" s="57"/>
      <c r="AH177" s="57"/>
      <c r="AI177" s="57"/>
      <c r="AJ177" s="57"/>
      <c r="AK177" s="57"/>
    </row>
    <row r="178" spans="1:37" ht="14.25" customHeight="1" x14ac:dyDescent="0.35">
      <c r="A178" s="57"/>
      <c r="B178" s="57"/>
      <c r="C178" s="57"/>
      <c r="D178" s="57"/>
      <c r="E178" s="57"/>
      <c r="F178" s="57">
        <f t="shared" si="3"/>
        <v>43</v>
      </c>
      <c r="G178" s="57">
        <f t="shared" si="4"/>
        <v>3</v>
      </c>
      <c r="H178" s="57">
        <f t="shared" si="38"/>
        <v>4</v>
      </c>
      <c r="I178" s="57">
        <f t="shared" si="39"/>
        <v>0</v>
      </c>
      <c r="J178" s="58">
        <f t="shared" si="40"/>
        <v>0</v>
      </c>
      <c r="K178" s="57">
        <f t="shared" si="41"/>
        <v>0</v>
      </c>
      <c r="L178" s="57">
        <f t="shared" si="10"/>
        <v>0</v>
      </c>
      <c r="M178" s="57"/>
      <c r="N178" s="57"/>
      <c r="O178" s="57">
        <f>IF(L178&lt;&gt;0,SUM(L$141:L177)+L178,0)</f>
        <v>0</v>
      </c>
      <c r="P178" s="57">
        <f t="shared" si="11"/>
        <v>0</v>
      </c>
      <c r="Q178" s="57"/>
      <c r="R178" s="57" t="str">
        <f t="shared" si="9"/>
        <v/>
      </c>
      <c r="S178" s="57" t="e">
        <f t="shared" ref="S178:T178" si="52">IF(O178=0,NA(),S$141-O178)</f>
        <v>#N/A</v>
      </c>
      <c r="T178" s="57" t="e">
        <f t="shared" si="52"/>
        <v>#N/A</v>
      </c>
      <c r="U178" s="57"/>
      <c r="V178" s="57"/>
      <c r="W178" s="57"/>
      <c r="X178" s="57"/>
      <c r="Y178" s="57"/>
      <c r="Z178" s="57"/>
      <c r="AA178" s="57"/>
      <c r="AB178" s="57"/>
      <c r="AC178" s="57"/>
      <c r="AD178" s="57"/>
      <c r="AE178" s="57"/>
      <c r="AF178" s="57"/>
      <c r="AG178" s="57"/>
      <c r="AH178" s="57"/>
      <c r="AI178" s="57"/>
      <c r="AJ178" s="57"/>
      <c r="AK178" s="57"/>
    </row>
    <row r="179" spans="1:37" ht="14.25" customHeight="1" x14ac:dyDescent="0.35">
      <c r="A179" s="57"/>
      <c r="B179" s="57"/>
      <c r="C179" s="57"/>
      <c r="D179" s="57"/>
      <c r="E179" s="57"/>
      <c r="F179" s="57">
        <f t="shared" si="3"/>
        <v>44</v>
      </c>
      <c r="G179" s="57">
        <f t="shared" si="4"/>
        <v>4</v>
      </c>
      <c r="H179" s="57">
        <f t="shared" si="38"/>
        <v>4</v>
      </c>
      <c r="I179" s="57">
        <f t="shared" si="39"/>
        <v>0</v>
      </c>
      <c r="J179" s="58">
        <f t="shared" si="40"/>
        <v>0</v>
      </c>
      <c r="K179" s="57">
        <f t="shared" si="41"/>
        <v>0</v>
      </c>
      <c r="L179" s="57">
        <f t="shared" si="10"/>
        <v>0</v>
      </c>
      <c r="M179" s="57"/>
      <c r="N179" s="57"/>
      <c r="O179" s="57">
        <f>IF(L179&lt;&gt;0,SUM(L$141:L178)+L179,0)</f>
        <v>0</v>
      </c>
      <c r="P179" s="57">
        <f t="shared" si="11"/>
        <v>0</v>
      </c>
      <c r="Q179" s="57"/>
      <c r="R179" s="57" t="str">
        <f t="shared" si="9"/>
        <v/>
      </c>
      <c r="S179" s="57" t="e">
        <f t="shared" ref="S179:T179" si="53">IF(O179=0,NA(),S$141-O179)</f>
        <v>#N/A</v>
      </c>
      <c r="T179" s="57" t="e">
        <f t="shared" si="53"/>
        <v>#N/A</v>
      </c>
      <c r="U179" s="57"/>
      <c r="V179" s="57"/>
      <c r="W179" s="57"/>
      <c r="X179" s="57"/>
      <c r="Y179" s="57"/>
      <c r="Z179" s="57"/>
      <c r="AA179" s="57"/>
      <c r="AB179" s="57"/>
      <c r="AC179" s="57"/>
      <c r="AD179" s="57"/>
      <c r="AE179" s="57"/>
      <c r="AF179" s="57"/>
      <c r="AG179" s="57"/>
      <c r="AH179" s="57"/>
      <c r="AI179" s="57"/>
      <c r="AJ179" s="57"/>
      <c r="AK179" s="57"/>
    </row>
    <row r="180" spans="1:37" ht="15" customHeight="1" x14ac:dyDescent="0.35">
      <c r="A180" s="57"/>
      <c r="B180" s="57"/>
      <c r="C180" s="57"/>
      <c r="D180" s="57"/>
      <c r="E180" s="57"/>
      <c r="F180" s="57">
        <f t="shared" si="3"/>
        <v>45</v>
      </c>
      <c r="G180" s="57">
        <f t="shared" si="4"/>
        <v>5</v>
      </c>
      <c r="H180" s="57">
        <f t="shared" si="38"/>
        <v>4</v>
      </c>
      <c r="I180" s="57">
        <f t="shared" si="39"/>
        <v>0</v>
      </c>
      <c r="J180" s="58">
        <f t="shared" si="40"/>
        <v>0</v>
      </c>
      <c r="K180" s="57">
        <f t="shared" si="41"/>
        <v>0</v>
      </c>
      <c r="L180" s="57">
        <f t="shared" si="10"/>
        <v>0</v>
      </c>
      <c r="M180" s="57"/>
      <c r="N180" s="57"/>
      <c r="O180" s="57">
        <f>IF(L180&lt;&gt;0,SUM(L$141:L179)+L180,0)</f>
        <v>0</v>
      </c>
      <c r="P180" s="57">
        <f t="shared" si="11"/>
        <v>0</v>
      </c>
      <c r="Q180" s="57"/>
      <c r="R180" s="57" t="str">
        <f t="shared" si="9"/>
        <v/>
      </c>
      <c r="S180" s="57" t="e">
        <f t="shared" ref="S180:T180" si="54">IF(O180=0,NA(),S$141-O180)</f>
        <v>#N/A</v>
      </c>
      <c r="T180" s="57" t="e">
        <f t="shared" si="54"/>
        <v>#N/A</v>
      </c>
      <c r="U180" s="57"/>
      <c r="V180" s="57"/>
      <c r="W180" s="57"/>
      <c r="X180" s="57"/>
      <c r="Y180" s="57"/>
      <c r="Z180" s="57"/>
      <c r="AA180" s="57"/>
      <c r="AB180" s="57"/>
      <c r="AC180" s="57"/>
      <c r="AD180" s="57"/>
      <c r="AE180" s="57"/>
      <c r="AF180" s="57"/>
      <c r="AG180" s="57"/>
      <c r="AH180" s="57"/>
      <c r="AI180" s="57"/>
      <c r="AJ180" s="57"/>
      <c r="AK180" s="57"/>
    </row>
    <row r="181" spans="1:37" ht="14.25" customHeight="1" x14ac:dyDescent="0.35">
      <c r="A181" s="57"/>
      <c r="B181" s="57"/>
      <c r="C181" s="57"/>
      <c r="D181" s="57"/>
      <c r="E181" s="57"/>
      <c r="F181" s="57">
        <f t="shared" si="3"/>
        <v>46</v>
      </c>
      <c r="G181" s="57">
        <f t="shared" si="4"/>
        <v>6</v>
      </c>
      <c r="H181" s="57">
        <f t="shared" si="38"/>
        <v>4</v>
      </c>
      <c r="I181" s="57">
        <f t="shared" si="39"/>
        <v>0</v>
      </c>
      <c r="J181" s="58">
        <f t="shared" si="40"/>
        <v>0</v>
      </c>
      <c r="K181" s="57">
        <f t="shared" si="41"/>
        <v>0</v>
      </c>
      <c r="L181" s="57">
        <f t="shared" si="10"/>
        <v>0</v>
      </c>
      <c r="M181" s="57"/>
      <c r="N181" s="57"/>
      <c r="O181" s="57">
        <f>IF(L181&lt;&gt;0,SUM(L$141:L180)+L181,0)</f>
        <v>0</v>
      </c>
      <c r="P181" s="57">
        <f t="shared" si="11"/>
        <v>0</v>
      </c>
      <c r="Q181" s="57"/>
      <c r="R181" s="57" t="str">
        <f t="shared" si="9"/>
        <v>Sprint 3</v>
      </c>
      <c r="S181" s="57" t="e">
        <f t="shared" ref="S181:T181" si="55">IF(O181=0,NA(),S$141-O181)</f>
        <v>#N/A</v>
      </c>
      <c r="T181" s="57" t="e">
        <f t="shared" si="55"/>
        <v>#N/A</v>
      </c>
      <c r="U181" s="57"/>
      <c r="V181" s="57"/>
      <c r="W181" s="57"/>
      <c r="X181" s="57"/>
      <c r="Y181" s="57"/>
      <c r="Z181" s="57"/>
      <c r="AA181" s="57"/>
      <c r="AB181" s="57"/>
      <c r="AC181" s="57"/>
      <c r="AD181" s="57"/>
      <c r="AE181" s="57"/>
      <c r="AF181" s="57"/>
      <c r="AG181" s="57"/>
      <c r="AH181" s="57"/>
      <c r="AI181" s="57"/>
      <c r="AJ181" s="57"/>
      <c r="AK181" s="57"/>
    </row>
    <row r="182" spans="1:37" ht="14.25" customHeight="1" x14ac:dyDescent="0.35">
      <c r="A182" s="57"/>
      <c r="B182" s="57"/>
      <c r="C182" s="57"/>
      <c r="D182" s="57"/>
      <c r="E182" s="57"/>
      <c r="F182" s="57">
        <f t="shared" si="3"/>
        <v>47</v>
      </c>
      <c r="G182" s="57">
        <f t="shared" si="4"/>
        <v>7</v>
      </c>
      <c r="H182" s="57">
        <f t="shared" si="38"/>
        <v>4</v>
      </c>
      <c r="I182" s="57">
        <f t="shared" si="39"/>
        <v>0</v>
      </c>
      <c r="J182" s="58">
        <f t="shared" si="40"/>
        <v>0</v>
      </c>
      <c r="K182" s="57">
        <f t="shared" si="41"/>
        <v>0</v>
      </c>
      <c r="L182" s="57">
        <f t="shared" si="10"/>
        <v>0</v>
      </c>
      <c r="M182" s="57"/>
      <c r="N182" s="57"/>
      <c r="O182" s="57">
        <f>IF(L182&lt;&gt;0,SUM(L$141:L181)+L182,0)</f>
        <v>0</v>
      </c>
      <c r="P182" s="57">
        <f t="shared" si="11"/>
        <v>0</v>
      </c>
      <c r="Q182" s="57"/>
      <c r="R182" s="57" t="str">
        <f t="shared" si="9"/>
        <v/>
      </c>
      <c r="S182" s="57" t="e">
        <f t="shared" ref="S182:T182" si="56">IF(O182=0,NA(),S$141-O182)</f>
        <v>#N/A</v>
      </c>
      <c r="T182" s="57" t="e">
        <f t="shared" si="56"/>
        <v>#N/A</v>
      </c>
      <c r="U182" s="57"/>
      <c r="V182" s="57"/>
      <c r="W182" s="57"/>
      <c r="X182" s="57"/>
      <c r="Y182" s="57"/>
      <c r="Z182" s="57"/>
      <c r="AA182" s="57"/>
      <c r="AB182" s="57"/>
      <c r="AC182" s="57"/>
      <c r="AD182" s="57"/>
      <c r="AE182" s="57"/>
      <c r="AF182" s="57"/>
      <c r="AG182" s="57"/>
      <c r="AH182" s="57"/>
      <c r="AI182" s="57"/>
      <c r="AJ182" s="57"/>
      <c r="AK182" s="57"/>
    </row>
    <row r="183" spans="1:37" ht="14.25" customHeight="1" x14ac:dyDescent="0.35">
      <c r="A183" s="59"/>
      <c r="B183" s="59"/>
      <c r="C183" s="59"/>
      <c r="D183" s="59"/>
      <c r="E183" s="59"/>
      <c r="F183" s="59">
        <f t="shared" si="3"/>
        <v>48</v>
      </c>
      <c r="G183" s="59">
        <f t="shared" si="4"/>
        <v>8</v>
      </c>
      <c r="H183" s="59">
        <f t="shared" si="38"/>
        <v>4</v>
      </c>
      <c r="I183" s="59">
        <f t="shared" si="39"/>
        <v>0</v>
      </c>
      <c r="J183" s="58">
        <f t="shared" si="40"/>
        <v>0</v>
      </c>
      <c r="K183" s="59">
        <f t="shared" si="41"/>
        <v>0</v>
      </c>
      <c r="L183" s="57">
        <f t="shared" si="10"/>
        <v>0</v>
      </c>
      <c r="M183" s="57"/>
      <c r="N183" s="57"/>
      <c r="O183" s="57">
        <f>IF(L183&lt;&gt;0,SUM(L$141:L182)+L183,0)</f>
        <v>0</v>
      </c>
      <c r="P183" s="57">
        <f t="shared" si="11"/>
        <v>0</v>
      </c>
      <c r="Q183" s="57"/>
      <c r="R183" s="57" t="str">
        <f t="shared" si="9"/>
        <v/>
      </c>
      <c r="S183" s="57" t="e">
        <f t="shared" ref="S183:T183" si="57">IF(O183=0,NA(),S$141-O183)</f>
        <v>#N/A</v>
      </c>
      <c r="T183" s="57" t="e">
        <f t="shared" si="57"/>
        <v>#N/A</v>
      </c>
      <c r="U183" s="57"/>
      <c r="V183" s="57"/>
      <c r="W183" s="57"/>
      <c r="X183" s="57"/>
      <c r="Y183" s="57"/>
      <c r="Z183" s="57"/>
      <c r="AA183" s="57"/>
      <c r="AB183" s="57"/>
      <c r="AC183" s="57"/>
      <c r="AD183" s="57"/>
      <c r="AE183" s="57"/>
      <c r="AF183" s="57"/>
      <c r="AG183" s="57"/>
      <c r="AH183" s="57"/>
      <c r="AI183" s="57"/>
      <c r="AJ183" s="57"/>
      <c r="AK183" s="57"/>
    </row>
    <row r="184" spans="1:37" ht="14.25" customHeight="1" x14ac:dyDescent="0.35">
      <c r="A184" s="59"/>
      <c r="B184" s="59"/>
      <c r="C184" s="59"/>
      <c r="D184" s="59"/>
      <c r="E184" s="59"/>
      <c r="F184" s="59">
        <f t="shared" si="3"/>
        <v>49</v>
      </c>
      <c r="G184" s="59">
        <f t="shared" si="4"/>
        <v>9</v>
      </c>
      <c r="H184" s="59">
        <f t="shared" si="38"/>
        <v>4</v>
      </c>
      <c r="I184" s="59">
        <f t="shared" si="39"/>
        <v>0</v>
      </c>
      <c r="J184" s="58">
        <f t="shared" si="40"/>
        <v>0</v>
      </c>
      <c r="K184" s="59">
        <f t="shared" si="41"/>
        <v>0</v>
      </c>
      <c r="L184" s="57">
        <f t="shared" si="10"/>
        <v>0</v>
      </c>
      <c r="M184" s="57"/>
      <c r="N184" s="57"/>
      <c r="O184" s="57">
        <f>IF(L184&lt;&gt;0,SUM(L$141:L183)+L184,0)</f>
        <v>0</v>
      </c>
      <c r="P184" s="57">
        <f t="shared" si="11"/>
        <v>0</v>
      </c>
      <c r="Q184" s="57"/>
      <c r="R184" s="57" t="str">
        <f t="shared" si="9"/>
        <v/>
      </c>
      <c r="S184" s="57" t="e">
        <f t="shared" ref="S184:T184" si="58">IF(O184=0,NA(),S$141-O184)</f>
        <v>#N/A</v>
      </c>
      <c r="T184" s="57" t="e">
        <f t="shared" si="58"/>
        <v>#N/A</v>
      </c>
      <c r="U184" s="57"/>
      <c r="V184" s="57"/>
      <c r="W184" s="57"/>
      <c r="X184" s="57"/>
      <c r="Y184" s="57"/>
      <c r="Z184" s="57"/>
      <c r="AA184" s="57"/>
      <c r="AB184" s="57"/>
      <c r="AC184" s="57"/>
      <c r="AD184" s="57"/>
      <c r="AE184" s="57"/>
      <c r="AF184" s="57"/>
      <c r="AG184" s="57"/>
      <c r="AH184" s="57"/>
      <c r="AI184" s="57"/>
      <c r="AJ184" s="57"/>
      <c r="AK184" s="57"/>
    </row>
    <row r="185" spans="1:37" ht="14.25" customHeight="1" x14ac:dyDescent="0.35">
      <c r="A185" s="57"/>
      <c r="B185" s="57"/>
      <c r="L185" s="57">
        <f t="shared" si="10"/>
        <v>0</v>
      </c>
      <c r="M185" s="57"/>
      <c r="N185" s="57"/>
      <c r="O185" s="57">
        <f>IF(L185&lt;&gt;0,SUM(L$141:L184)+L185,0)</f>
        <v>0</v>
      </c>
      <c r="P185" s="57">
        <f t="shared" si="11"/>
        <v>0</v>
      </c>
      <c r="Q185" s="57"/>
      <c r="R185" s="57" t="str">
        <f t="shared" si="9"/>
        <v/>
      </c>
      <c r="S185" s="57" t="e">
        <f t="shared" ref="S185:T185" si="59">IF(O185=0,NA(),S$141-O185)</f>
        <v>#N/A</v>
      </c>
      <c r="T185" s="57" t="e">
        <f t="shared" si="59"/>
        <v>#N/A</v>
      </c>
      <c r="U185" s="57"/>
      <c r="V185" s="57"/>
      <c r="W185" s="57"/>
      <c r="X185" s="57"/>
      <c r="Y185" s="57"/>
      <c r="Z185" s="57"/>
      <c r="AA185" s="57"/>
      <c r="AB185" s="57"/>
      <c r="AC185" s="57"/>
      <c r="AD185" s="57"/>
      <c r="AE185" s="57"/>
      <c r="AF185" s="57"/>
      <c r="AG185" s="57"/>
      <c r="AH185" s="57"/>
      <c r="AI185" s="57"/>
      <c r="AJ185" s="57"/>
      <c r="AK185" s="57"/>
    </row>
    <row r="186" spans="1:37" ht="14.25" customHeight="1" x14ac:dyDescent="0.35">
      <c r="A186" s="57"/>
      <c r="B186" s="57"/>
      <c r="L186" s="57">
        <f t="shared" si="10"/>
        <v>0</v>
      </c>
      <c r="M186" s="57"/>
      <c r="N186" s="57"/>
      <c r="O186" s="57">
        <f>IF(L186&lt;&gt;0,SUM(L$141:L185)+L186,0)</f>
        <v>0</v>
      </c>
      <c r="P186" s="57">
        <f t="shared" si="11"/>
        <v>0</v>
      </c>
      <c r="Q186" s="57"/>
      <c r="R186" s="57" t="str">
        <f t="shared" si="9"/>
        <v/>
      </c>
      <c r="S186" s="57" t="e">
        <f t="shared" ref="S186:T186" si="60">IF(O186=0,NA(),S$141-O186)</f>
        <v>#N/A</v>
      </c>
      <c r="T186" s="57" t="e">
        <f t="shared" si="60"/>
        <v>#N/A</v>
      </c>
      <c r="U186" s="57"/>
      <c r="V186" s="57"/>
      <c r="W186" s="57"/>
      <c r="X186" s="57"/>
      <c r="Y186" s="57"/>
      <c r="Z186" s="57"/>
      <c r="AA186" s="57"/>
      <c r="AB186" s="57"/>
      <c r="AC186" s="57"/>
      <c r="AD186" s="57"/>
      <c r="AE186" s="57"/>
      <c r="AF186" s="57"/>
      <c r="AG186" s="57"/>
      <c r="AH186" s="57"/>
      <c r="AI186" s="57"/>
      <c r="AJ186" s="57"/>
      <c r="AK186" s="57"/>
    </row>
    <row r="187" spans="1:37" ht="14.25" customHeight="1" x14ac:dyDescent="0.35">
      <c r="L187" s="57">
        <f t="shared" si="10"/>
        <v>0</v>
      </c>
      <c r="M187" s="57"/>
      <c r="N187" s="57"/>
      <c r="O187" s="57">
        <f>IF(L187&lt;&gt;0,SUM(L$141:L186)+L187,0)</f>
        <v>0</v>
      </c>
      <c r="P187" s="57">
        <f t="shared" si="11"/>
        <v>0</v>
      </c>
      <c r="Q187" s="57"/>
      <c r="R187" s="57" t="str">
        <f t="shared" si="9"/>
        <v/>
      </c>
      <c r="S187" s="57" t="e">
        <f t="shared" ref="S187:T187" si="61">IF(O187=0,NA(),S$141-O187)</f>
        <v>#N/A</v>
      </c>
      <c r="T187" s="57" t="e">
        <f t="shared" si="61"/>
        <v>#N/A</v>
      </c>
      <c r="U187" s="57"/>
      <c r="V187" s="57"/>
      <c r="W187" s="57"/>
      <c r="X187" s="57"/>
      <c r="Y187" s="57"/>
      <c r="Z187" s="57"/>
      <c r="AA187" s="57"/>
      <c r="AB187" s="57"/>
      <c r="AC187" s="57"/>
      <c r="AD187" s="57"/>
      <c r="AE187" s="57"/>
      <c r="AF187" s="57"/>
      <c r="AG187" s="57"/>
      <c r="AH187" s="57"/>
      <c r="AI187" s="57"/>
      <c r="AJ187" s="57"/>
      <c r="AK187" s="57"/>
    </row>
    <row r="188" spans="1:37" ht="14.25" customHeight="1" x14ac:dyDescent="0.35">
      <c r="L188" s="57">
        <f t="shared" si="10"/>
        <v>0</v>
      </c>
      <c r="M188" s="57"/>
      <c r="N188" s="57"/>
      <c r="O188" s="57">
        <f>IF(L188&lt;&gt;0,SUM(L$141:L187)+L188,0)</f>
        <v>0</v>
      </c>
      <c r="P188" s="57">
        <f t="shared" si="11"/>
        <v>0</v>
      </c>
      <c r="Q188" s="57"/>
      <c r="R188" s="57" t="str">
        <f t="shared" si="9"/>
        <v/>
      </c>
      <c r="S188" s="57" t="e">
        <f t="shared" ref="S188:T188" si="62">IF(O188=0,NA(),S$141-O188)</f>
        <v>#N/A</v>
      </c>
      <c r="T188" s="57" t="e">
        <f t="shared" si="62"/>
        <v>#N/A</v>
      </c>
      <c r="U188" s="57"/>
      <c r="V188" s="57"/>
      <c r="W188" s="57"/>
      <c r="X188" s="57"/>
      <c r="Y188" s="57"/>
      <c r="Z188" s="57"/>
      <c r="AA188" s="57"/>
      <c r="AB188" s="57"/>
      <c r="AC188" s="57"/>
      <c r="AD188" s="57"/>
      <c r="AE188" s="57"/>
      <c r="AF188" s="57"/>
      <c r="AG188" s="57"/>
      <c r="AH188" s="57"/>
      <c r="AI188" s="57"/>
      <c r="AJ188" s="57"/>
      <c r="AK188" s="57"/>
    </row>
    <row r="189" spans="1:37" ht="14.25" customHeight="1" x14ac:dyDescent="0.35">
      <c r="L189" s="59">
        <f t="shared" si="10"/>
        <v>0</v>
      </c>
      <c r="M189" s="59"/>
      <c r="N189" s="59"/>
      <c r="O189" s="59">
        <f>IF(L189&lt;&gt;0,SUM(L$141:L188)+L189,0)</f>
        <v>0</v>
      </c>
      <c r="P189" s="59">
        <f t="shared" si="11"/>
        <v>0</v>
      </c>
      <c r="Q189" s="59"/>
      <c r="R189" s="59" t="str">
        <f t="shared" si="9"/>
        <v/>
      </c>
      <c r="S189" s="59" t="e">
        <f t="shared" ref="S189:T189" si="63">IF(O189=0,NA(),S$141-O189)</f>
        <v>#N/A</v>
      </c>
      <c r="T189" s="59" t="e">
        <f t="shared" si="63"/>
        <v>#N/A</v>
      </c>
      <c r="U189" s="59"/>
      <c r="V189" s="59"/>
      <c r="W189" s="59"/>
      <c r="X189" s="59"/>
      <c r="Y189" s="59"/>
      <c r="Z189" s="59"/>
      <c r="AA189" s="59"/>
      <c r="AB189" s="59"/>
      <c r="AC189" s="59"/>
      <c r="AD189" s="59"/>
      <c r="AE189" s="59"/>
      <c r="AF189" s="59"/>
      <c r="AG189" s="59"/>
      <c r="AH189" s="59"/>
      <c r="AI189" s="59"/>
      <c r="AJ189" s="59"/>
      <c r="AK189" s="59"/>
    </row>
    <row r="190" spans="1:37" ht="14.25" customHeight="1" x14ac:dyDescent="0.35">
      <c r="L190" s="59">
        <f t="shared" si="10"/>
        <v>0</v>
      </c>
      <c r="M190" s="59"/>
      <c r="N190" s="59"/>
      <c r="O190" s="59">
        <f>IF(L190&lt;&gt;0,SUM(L$141:L189)+L190,0)</f>
        <v>0</v>
      </c>
      <c r="P190" s="59">
        <f t="shared" si="11"/>
        <v>0</v>
      </c>
      <c r="Q190" s="59"/>
      <c r="R190" s="59" t="str">
        <f t="shared" si="9"/>
        <v>Sprint 4</v>
      </c>
      <c r="S190" s="59" t="e">
        <f t="shared" ref="S190:T190" si="64">IF(O190=0,NA(),S$141-O190)</f>
        <v>#N/A</v>
      </c>
      <c r="T190" s="59" t="e">
        <f t="shared" si="64"/>
        <v>#N/A</v>
      </c>
      <c r="U190" s="59"/>
      <c r="V190" s="59"/>
      <c r="W190" s="59"/>
      <c r="X190" s="59"/>
      <c r="Y190" s="59"/>
      <c r="Z190" s="59"/>
      <c r="AA190" s="59"/>
      <c r="AB190" s="59"/>
      <c r="AC190" s="59"/>
      <c r="AD190" s="59"/>
      <c r="AE190" s="59"/>
      <c r="AF190" s="59"/>
      <c r="AG190" s="59"/>
      <c r="AH190" s="59"/>
      <c r="AI190" s="59"/>
      <c r="AJ190" s="59"/>
      <c r="AK190" s="59"/>
    </row>
    <row r="191" spans="1:37" ht="14.25" customHeight="1" x14ac:dyDescent="0.3"/>
    <row r="192" spans="1:37"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row r="1001" ht="14.25" customHeight="1" x14ac:dyDescent="0.3"/>
    <row r="1002" ht="14.25" customHeight="1" x14ac:dyDescent="0.3"/>
    <row r="1003" ht="14.25" customHeight="1" x14ac:dyDescent="0.3"/>
    <row r="1004" ht="14.25" customHeight="1" x14ac:dyDescent="0.3"/>
    <row r="1005" ht="14.25" customHeight="1" x14ac:dyDescent="0.3"/>
    <row r="1006" ht="14.25" customHeight="1" x14ac:dyDescent="0.3"/>
    <row r="1007" ht="14.25" customHeight="1" x14ac:dyDescent="0.3"/>
    <row r="1008" ht="14.25" customHeight="1" x14ac:dyDescent="0.3"/>
    <row r="1009" ht="14.25" customHeight="1" x14ac:dyDescent="0.3"/>
    <row r="1010" ht="14.25" customHeight="1" x14ac:dyDescent="0.3"/>
    <row r="1011" ht="14.25" customHeight="1" x14ac:dyDescent="0.3"/>
    <row r="1012" ht="14.25" customHeight="1" x14ac:dyDescent="0.3"/>
    <row r="1013" ht="14.25" customHeight="1" x14ac:dyDescent="0.3"/>
    <row r="1014" ht="14.25" customHeight="1" x14ac:dyDescent="0.3"/>
    <row r="1015" ht="14.25" customHeight="1" x14ac:dyDescent="0.3"/>
    <row r="1016" ht="14.25" customHeight="1" x14ac:dyDescent="0.3"/>
  </sheetData>
  <mergeCells count="2">
    <mergeCell ref="L1:Q1"/>
    <mergeCell ref="A125:D125"/>
  </mergeCells>
  <phoneticPr fontId="12" type="noConversion"/>
  <conditionalFormatting sqref="C2:D72 C75:D83 C86:D96 C99:D104">
    <cfRule type="expression" dxfId="29" priority="10">
      <formula>AND(EXACT($G2,$J2),NOT(ISBLANK($G2)))</formula>
    </cfRule>
  </conditionalFormatting>
  <conditionalFormatting sqref="C2:D72 C75:D83 C86:D96 C99:D104">
    <cfRule type="expression" dxfId="28" priority="11">
      <formula>AND($G2&gt;$J2, NOT(ISBLANK($G2)),NOT(ISBLANK($I2)))</formula>
    </cfRule>
  </conditionalFormatting>
  <conditionalFormatting sqref="C2:D72 C75:D83 C86:D96 C99:D104">
    <cfRule type="expression" dxfId="27" priority="12">
      <formula>AND($G2&gt;$J2,NOT(ISBLANK($G2)),ISBLANK($I2))</formula>
    </cfRule>
  </conditionalFormatting>
  <conditionalFormatting sqref="C73:D74">
    <cfRule type="expression" dxfId="26" priority="13">
      <formula>AND(EXACT($G73,$J73),NOT(ISBLANK($G73)))</formula>
    </cfRule>
  </conditionalFormatting>
  <conditionalFormatting sqref="C73:D74">
    <cfRule type="expression" dxfId="25" priority="14">
      <formula>AND($G73&gt;$J73, NOT(ISBLANK($G73)),NOT(ISBLANK($I73)))</formula>
    </cfRule>
  </conditionalFormatting>
  <conditionalFormatting sqref="C73:D74">
    <cfRule type="expression" dxfId="24" priority="15">
      <formula>AND($G73&gt;$J73,NOT(ISBLANK($G73)),ISBLANK($I73))</formula>
    </cfRule>
  </conditionalFormatting>
  <conditionalFormatting sqref="C84:D85">
    <cfRule type="expression" dxfId="23" priority="16">
      <formula>AND(EXACT($G84,$J84),NOT(ISBLANK($G84)))</formula>
    </cfRule>
  </conditionalFormatting>
  <conditionalFormatting sqref="C84:D85">
    <cfRule type="expression" dxfId="22" priority="17">
      <formula>AND($G84&gt;$J84, NOT(ISBLANK($G84)),NOT(ISBLANK($I84)))</formula>
    </cfRule>
  </conditionalFormatting>
  <conditionalFormatting sqref="C84:D85">
    <cfRule type="expression" dxfId="21" priority="18">
      <formula>AND($G84&gt;$J84,NOT(ISBLANK($G84)),ISBLANK($I84))</formula>
    </cfRule>
  </conditionalFormatting>
  <conditionalFormatting sqref="C97:D97">
    <cfRule type="expression" dxfId="20" priority="19">
      <formula>AND(EXACT($G97,$J97),NOT(ISBLANK($G97)))</formula>
    </cfRule>
  </conditionalFormatting>
  <conditionalFormatting sqref="C97:D97">
    <cfRule type="expression" dxfId="19" priority="20">
      <formula>AND($G97&gt;$J97, NOT(ISBLANK($G97)),NOT(ISBLANK($I97)))</formula>
    </cfRule>
  </conditionalFormatting>
  <conditionalFormatting sqref="C97:D97">
    <cfRule type="expression" dxfId="18" priority="21">
      <formula>AND($G97&gt;$J97,NOT(ISBLANK($G97)),ISBLANK($I97))</formula>
    </cfRule>
  </conditionalFormatting>
  <conditionalFormatting sqref="C98:D98">
    <cfRule type="expression" dxfId="17" priority="22">
      <formula>AND(EXACT($G98,$J98),NOT(ISBLANK($G98)))</formula>
    </cfRule>
  </conditionalFormatting>
  <conditionalFormatting sqref="C98:D98">
    <cfRule type="expression" dxfId="16" priority="23">
      <formula>AND($G98&gt;$J98, NOT(ISBLANK($G98)),NOT(ISBLANK($I98)))</formula>
    </cfRule>
  </conditionalFormatting>
  <conditionalFormatting sqref="C98:D98">
    <cfRule type="expression" dxfId="15" priority="24">
      <formula>AND($G98&gt;$J98,NOT(ISBLANK($G98)),ISBLANK($I98))</formula>
    </cfRule>
  </conditionalFormatting>
  <conditionalFormatting sqref="C105:D105">
    <cfRule type="expression" dxfId="14" priority="25">
      <formula>AND(EXACT($G105,$J105),NOT(ISBLANK($G105)))</formula>
    </cfRule>
  </conditionalFormatting>
  <conditionalFormatting sqref="C105:D105">
    <cfRule type="expression" dxfId="13" priority="26">
      <formula>AND($G105&gt;$J105, NOT(ISBLANK($G105)),NOT(ISBLANK($I105)))</formula>
    </cfRule>
  </conditionalFormatting>
  <conditionalFormatting sqref="C105:D105">
    <cfRule type="expression" dxfId="12" priority="27">
      <formula>AND($G105&gt;$J105,NOT(ISBLANK($G105)),ISBLANK($I105))</formula>
    </cfRule>
  </conditionalFormatting>
  <conditionalFormatting sqref="C106:D106">
    <cfRule type="expression" dxfId="11" priority="28">
      <formula>AND(EXACT($G106,$J106),NOT(ISBLANK($G106)))</formula>
    </cfRule>
  </conditionalFormatting>
  <conditionalFormatting sqref="C106:D106">
    <cfRule type="expression" dxfId="10" priority="29">
      <formula>AND($G106&gt;$J106, NOT(ISBLANK($G106)),NOT(ISBLANK($I106)))</formula>
    </cfRule>
  </conditionalFormatting>
  <conditionalFormatting sqref="C106:D106">
    <cfRule type="expression" dxfId="9" priority="30">
      <formula>AND($G106&gt;$J106,NOT(ISBLANK($G106)),ISBLANK($I106))</formula>
    </cfRule>
  </conditionalFormatting>
  <conditionalFormatting sqref="C123:D123">
    <cfRule type="expression" dxfId="8" priority="7">
      <formula>AND(EXACT($G123,$J123),NOT(ISBLANK($G123)))</formula>
    </cfRule>
  </conditionalFormatting>
  <conditionalFormatting sqref="C123:D123">
    <cfRule type="expression" dxfId="7" priority="8">
      <formula>AND($G123&gt;$J123, NOT(ISBLANK($G123)),NOT(ISBLANK($I123)))</formula>
    </cfRule>
  </conditionalFormatting>
  <conditionalFormatting sqref="C123:D123">
    <cfRule type="expression" dxfId="6" priority="9">
      <formula>AND($G123&gt;$J123,NOT(ISBLANK($G123)),ISBLANK($I123))</formula>
    </cfRule>
  </conditionalFormatting>
  <conditionalFormatting sqref="C107:D114 C115 C116:D122">
    <cfRule type="expression" dxfId="5" priority="4">
      <formula>AND(EXACT($G107,$J107),NOT(ISBLANK($G107)))</formula>
    </cfRule>
  </conditionalFormatting>
  <conditionalFormatting sqref="C107:D114 C115 C116:D122">
    <cfRule type="expression" dxfId="4" priority="5">
      <formula>AND($G107&gt;$J107, NOT(ISBLANK($G107)),NOT(ISBLANK($I107)))</formula>
    </cfRule>
  </conditionalFormatting>
  <conditionalFormatting sqref="C107:D114 C115 C116:D122">
    <cfRule type="expression" dxfId="3" priority="6">
      <formula>AND($G107&gt;$J107,NOT(ISBLANK($G107)),ISBLANK($I107))</formula>
    </cfRule>
  </conditionalFormatting>
  <conditionalFormatting sqref="D115">
    <cfRule type="expression" dxfId="2" priority="1">
      <formula>AND(EXACT($G115,$J115),NOT(ISBLANK($G115)))</formula>
    </cfRule>
  </conditionalFormatting>
  <conditionalFormatting sqref="D115">
    <cfRule type="expression" dxfId="1" priority="2">
      <formula>AND($G115&gt;$J115, NOT(ISBLANK($G115)),NOT(ISBLANK($I115)))</formula>
    </cfRule>
  </conditionalFormatting>
  <conditionalFormatting sqref="D115">
    <cfRule type="expression" dxfId="0" priority="3">
      <formula>AND($G115&gt;$J115,NOT(ISBLANK($G115)),ISBLANK($I115))</formula>
    </cfRule>
  </conditionalFormatting>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Product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Andrés Casillas García</cp:lastModifiedBy>
  <dcterms:created xsi:type="dcterms:W3CDTF">2006-09-16T00:00:00Z</dcterms:created>
  <dcterms:modified xsi:type="dcterms:W3CDTF">2020-05-19T15:50:00Z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0x010100729F95307FBBB8458A1FF29D4FDA817C</vt:lpwstr>
  </property>
  <property fmtid="{D5CDD505-2E9C-101B-9397-08002B2CF9AE}" pid="3" name="IsMyDocuments">
    <vt:bool>true</vt:bool>
  </property>
</Properties>
</file>