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TORERO\Desktop\CLASS\EXCEL\DS0323--Assignments-main\"/>
    </mc:Choice>
  </mc:AlternateContent>
  <xr:revisionPtr revIDLastSave="0" documentId="13_ncr:1_{5A5C7484-9C9D-43A8-94D7-D3E03CDB950B}" xr6:coauthVersionLast="47" xr6:coauthVersionMax="47" xr10:uidLastSave="{00000000-0000-0000-0000-000000000000}"/>
  <bookViews>
    <workbookView xWindow="-108" yWindow="-108" windowWidth="23256" windowHeight="12456" activeTab="6" xr2:uid="{00000000-000D-0000-FFFF-FFFF00000000}"/>
  </bookViews>
  <sheets>
    <sheet name="Prob-1" sheetId="8" r:id="rId1"/>
    <sheet name="pROB-2" sheetId="9" r:id="rId2"/>
    <sheet name="Prob-3" sheetId="10" r:id="rId3"/>
    <sheet name="Prob-4" sheetId="12" r:id="rId4"/>
    <sheet name="prob- 5" sheetId="13" r:id="rId5"/>
    <sheet name="prob-6" sheetId="14" r:id="rId6"/>
    <sheet name="Reference Tables" sheetId="6"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9" l="1"/>
  <c r="F4" i="9"/>
  <c r="F5" i="9"/>
  <c r="F6" i="9"/>
  <c r="F7" i="9"/>
  <c r="F8" i="9"/>
  <c r="F9" i="9"/>
  <c r="F10" i="9"/>
  <c r="F11" i="9"/>
  <c r="F12" i="9"/>
  <c r="F13" i="9"/>
  <c r="F14" i="9"/>
  <c r="F15" i="9"/>
  <c r="F16" i="9"/>
  <c r="F17" i="9"/>
  <c r="F18" i="9"/>
  <c r="F19" i="9"/>
  <c r="F20" i="9"/>
  <c r="F21" i="9"/>
  <c r="F22" i="9"/>
  <c r="F23" i="9"/>
  <c r="F24" i="9"/>
  <c r="F2" i="9"/>
  <c r="G3" i="14"/>
  <c r="G4" i="14"/>
  <c r="G5" i="14"/>
  <c r="G6" i="14"/>
  <c r="G7" i="14"/>
  <c r="G8" i="14"/>
  <c r="G9" i="14"/>
  <c r="G10" i="14"/>
  <c r="G11" i="14"/>
  <c r="G12" i="14"/>
  <c r="G13" i="14"/>
  <c r="G14" i="14"/>
  <c r="G15" i="14"/>
  <c r="G16" i="14"/>
  <c r="G17" i="14"/>
  <c r="G18" i="14"/>
  <c r="G19" i="14"/>
  <c r="G20" i="14"/>
  <c r="G21" i="14"/>
  <c r="G2" i="14"/>
  <c r="F3" i="14"/>
  <c r="F4" i="14"/>
  <c r="F5" i="14"/>
  <c r="F6" i="14"/>
  <c r="F7" i="14"/>
  <c r="F8" i="14"/>
  <c r="F9" i="14"/>
  <c r="F10" i="14"/>
  <c r="F11" i="14"/>
  <c r="F12" i="14"/>
  <c r="F13" i="14"/>
  <c r="F14" i="14"/>
  <c r="F15" i="14"/>
  <c r="F16" i="14"/>
  <c r="F17" i="14"/>
  <c r="F18" i="14"/>
  <c r="F19" i="14"/>
  <c r="F20" i="14"/>
  <c r="F21" i="14"/>
  <c r="F2" i="14"/>
  <c r="G18" i="13"/>
  <c r="G3" i="13"/>
  <c r="G4" i="13"/>
  <c r="G5" i="13"/>
  <c r="G6" i="13"/>
  <c r="G7" i="13"/>
  <c r="G8" i="13"/>
  <c r="G9" i="13"/>
  <c r="G10" i="13"/>
  <c r="G11" i="13"/>
  <c r="G12" i="13"/>
  <c r="G13" i="13"/>
  <c r="G14" i="13"/>
  <c r="G15" i="13"/>
  <c r="G16" i="13"/>
  <c r="G17" i="13"/>
  <c r="G19" i="13"/>
  <c r="G20" i="13"/>
  <c r="G21" i="13"/>
  <c r="G2" i="13"/>
  <c r="F3" i="13"/>
  <c r="F4" i="13"/>
  <c r="F5" i="13"/>
  <c r="F6" i="13"/>
  <c r="F7" i="13"/>
  <c r="F8" i="13"/>
  <c r="F9" i="13"/>
  <c r="F10" i="13"/>
  <c r="F11" i="13"/>
  <c r="F12" i="13"/>
  <c r="F13" i="13"/>
  <c r="F14" i="13"/>
  <c r="F15" i="13"/>
  <c r="F16" i="13"/>
  <c r="F17" i="13"/>
  <c r="F18" i="13"/>
  <c r="F19" i="13"/>
  <c r="F20" i="13"/>
  <c r="F21" i="13"/>
  <c r="F2" i="13"/>
  <c r="F20" i="12"/>
  <c r="F3" i="12"/>
  <c r="F4" i="12"/>
  <c r="F5" i="12"/>
  <c r="F6" i="12"/>
  <c r="F7" i="12"/>
  <c r="F8" i="12"/>
  <c r="F9" i="12"/>
  <c r="F10" i="12"/>
  <c r="F11" i="12"/>
  <c r="F12" i="12"/>
  <c r="F13" i="12"/>
  <c r="F14" i="12"/>
  <c r="F15" i="12"/>
  <c r="F16" i="12"/>
  <c r="F17" i="12"/>
  <c r="F18" i="12"/>
  <c r="F19" i="12"/>
  <c r="F21" i="12"/>
  <c r="F2" i="12"/>
  <c r="F3" i="10"/>
  <c r="F4" i="10"/>
  <c r="F5" i="10"/>
  <c r="F6" i="10"/>
  <c r="F7" i="10"/>
  <c r="F8" i="10"/>
  <c r="F9" i="10"/>
  <c r="F10" i="10"/>
  <c r="F11" i="10"/>
  <c r="F12" i="10"/>
  <c r="F13" i="10"/>
  <c r="F14" i="10"/>
  <c r="F15" i="10"/>
  <c r="F16" i="10"/>
  <c r="F17" i="10"/>
  <c r="F18" i="10"/>
  <c r="F19" i="10"/>
  <c r="F20" i="10"/>
  <c r="F21" i="10"/>
  <c r="F22" i="10"/>
  <c r="F23" i="10"/>
  <c r="F24" i="10"/>
  <c r="F2" i="10"/>
  <c r="F3" i="8" l="1"/>
  <c r="F4" i="8"/>
  <c r="F5" i="8"/>
  <c r="F6" i="8"/>
  <c r="F7" i="8"/>
  <c r="F8" i="8"/>
  <c r="F9" i="8"/>
  <c r="F10" i="8"/>
  <c r="F11" i="8"/>
  <c r="F12" i="8"/>
  <c r="F13" i="8"/>
  <c r="F14" i="8"/>
  <c r="F15" i="8"/>
  <c r="F16" i="8"/>
  <c r="F17" i="8"/>
  <c r="F18" i="8"/>
  <c r="F19" i="8"/>
  <c r="F20" i="8"/>
  <c r="F21" i="8"/>
  <c r="F22" i="8"/>
  <c r="F23" i="8"/>
  <c r="F24" i="8"/>
  <c r="F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152E6D3D-8139-4F56-8128-BEDE43331A25}">
      <text>
        <r>
          <rPr>
            <b/>
            <sz val="9"/>
            <color indexed="81"/>
            <rFont val="Tahoma"/>
            <family val="2"/>
          </rPr>
          <t>Products costing Less than $5, has the tax included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06E72722-41D5-4EA1-864B-73FE3F9DDCBD}">
      <text>
        <r>
          <rPr>
            <b/>
            <sz val="9"/>
            <color indexed="81"/>
            <rFont val="Tahoma"/>
            <family val="2"/>
          </rPr>
          <t>10% of price for more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56797699-14CF-4D69-B168-DA4CB6040FFB}">
      <text>
        <r>
          <rPr>
            <b/>
            <sz val="9"/>
            <color indexed="81"/>
            <rFont val="Tahoma"/>
            <family val="2"/>
          </rPr>
          <t>Sizes
&lt;$7 Small
&lt;$10 Medium
&gt;$10 Large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6826D77C-7C13-4EE2-9280-61847A02F6A6}">
      <text>
        <r>
          <rPr>
            <b/>
            <sz val="9"/>
            <color indexed="81"/>
            <rFont val="Tahoma"/>
            <family val="2"/>
          </rPr>
          <t>Bin Range is Given in the "Reference Tables" 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46F6DB7D-68FD-49FF-A24C-A458B152C097}">
      <text>
        <r>
          <rPr>
            <b/>
            <sz val="9"/>
            <color indexed="81"/>
            <rFont val="Tahoma"/>
            <family val="2"/>
          </rPr>
          <t>Values are Given in the "Reference Tables" sheet.</t>
        </r>
      </text>
    </comment>
  </commentList>
</comments>
</file>

<file path=xl/sharedStrings.xml><?xml version="1.0" encoding="utf-8"?>
<sst xmlns="http://schemas.openxmlformats.org/spreadsheetml/2006/main" count="527" uniqueCount="134">
  <si>
    <t>A001</t>
  </si>
  <si>
    <t>A002</t>
  </si>
  <si>
    <t>A003</t>
  </si>
  <si>
    <t>A004</t>
  </si>
  <si>
    <t>A005</t>
  </si>
  <si>
    <t>A006</t>
  </si>
  <si>
    <t>Customer</t>
  </si>
  <si>
    <t>Date Time</t>
  </si>
  <si>
    <t>A007</t>
  </si>
  <si>
    <t>A008</t>
  </si>
  <si>
    <t>A009</t>
  </si>
  <si>
    <t>A010</t>
  </si>
  <si>
    <t>A011</t>
  </si>
  <si>
    <t>A012</t>
  </si>
  <si>
    <t>A013</t>
  </si>
  <si>
    <t>A014</t>
  </si>
  <si>
    <t>A015</t>
  </si>
  <si>
    <t>A016</t>
  </si>
  <si>
    <t>A017</t>
  </si>
  <si>
    <t>A018</t>
  </si>
  <si>
    <t>A019</t>
  </si>
  <si>
    <t>A020</t>
  </si>
  <si>
    <t>A021</t>
  </si>
  <si>
    <t>A022</t>
  </si>
  <si>
    <t>A023</t>
  </si>
  <si>
    <t>Ross</t>
  </si>
  <si>
    <t>Joey</t>
  </si>
  <si>
    <t>Monica</t>
  </si>
  <si>
    <t>Rachel</t>
  </si>
  <si>
    <t>Chandler</t>
  </si>
  <si>
    <t>Phoebe</t>
  </si>
  <si>
    <t>Item</t>
  </si>
  <si>
    <t>Pizza</t>
  </si>
  <si>
    <t>Drinks</t>
  </si>
  <si>
    <t>Burger</t>
  </si>
  <si>
    <t>Sub Sandwich</t>
  </si>
  <si>
    <t>Hot Dog</t>
  </si>
  <si>
    <t>Gunther</t>
  </si>
  <si>
    <t>Tea</t>
  </si>
  <si>
    <t>Price</t>
  </si>
  <si>
    <t>Status</t>
  </si>
  <si>
    <t>Order ID</t>
  </si>
  <si>
    <t>Tax Amount</t>
  </si>
  <si>
    <t>Pizza Size</t>
  </si>
  <si>
    <t>Student</t>
  </si>
  <si>
    <t>Score</t>
  </si>
  <si>
    <t>Subject</t>
  </si>
  <si>
    <t>Comment</t>
  </si>
  <si>
    <t>Physics</t>
  </si>
  <si>
    <t>Jim</t>
  </si>
  <si>
    <t>Mathematics</t>
  </si>
  <si>
    <t>Anderson</t>
  </si>
  <si>
    <t>Chemistry</t>
  </si>
  <si>
    <t>Heather</t>
  </si>
  <si>
    <t>Richard</t>
  </si>
  <si>
    <t>Jordan</t>
  </si>
  <si>
    <t>Jenna</t>
  </si>
  <si>
    <t>Gordon</t>
  </si>
  <si>
    <t>Johnson</t>
  </si>
  <si>
    <t>Kristen</t>
  </si>
  <si>
    <t>Patrick</t>
  </si>
  <si>
    <t>David</t>
  </si>
  <si>
    <t>Adam</t>
  </si>
  <si>
    <t>Bell</t>
  </si>
  <si>
    <t>Nathalia</t>
  </si>
  <si>
    <t>Teacher</t>
  </si>
  <si>
    <t>Freya</t>
  </si>
  <si>
    <t>Baldur</t>
  </si>
  <si>
    <t>Arteus</t>
  </si>
  <si>
    <t>Result Date</t>
  </si>
  <si>
    <t>Condition</t>
  </si>
  <si>
    <t>More Than 90</t>
  </si>
  <si>
    <t>Outstanding</t>
  </si>
  <si>
    <t>More Than 60</t>
  </si>
  <si>
    <t>Good</t>
  </si>
  <si>
    <t>Below 60</t>
  </si>
  <si>
    <t>Bad</t>
  </si>
  <si>
    <t>More Than 80</t>
  </si>
  <si>
    <t>More Than 50</t>
  </si>
  <si>
    <t>Below 50</t>
  </si>
  <si>
    <t>More Than 70</t>
  </si>
  <si>
    <t>More Than 40</t>
  </si>
  <si>
    <t>Below 40</t>
  </si>
  <si>
    <t>Exercise 05</t>
  </si>
  <si>
    <t>Sales Rep</t>
  </si>
  <si>
    <t>Sales</t>
  </si>
  <si>
    <t>Commission</t>
  </si>
  <si>
    <t>Ryan</t>
  </si>
  <si>
    <t>Jacob</t>
  </si>
  <si>
    <t>Emily</t>
  </si>
  <si>
    <t>Kevin</t>
  </si>
  <si>
    <t>Less Than $600,000</t>
  </si>
  <si>
    <t>$600,000 - $750,000</t>
  </si>
  <si>
    <t>$750,001 - $900,000</t>
  </si>
  <si>
    <t>More Than $900,000</t>
  </si>
  <si>
    <t>Exercise 06</t>
  </si>
  <si>
    <t>Zone</t>
  </si>
  <si>
    <t>South</t>
  </si>
  <si>
    <t>North</t>
  </si>
  <si>
    <t>East</t>
  </si>
  <si>
    <t>West</t>
  </si>
  <si>
    <t>Month</t>
  </si>
  <si>
    <t>January</t>
  </si>
  <si>
    <t>February</t>
  </si>
  <si>
    <t>April</t>
  </si>
  <si>
    <t>March</t>
  </si>
  <si>
    <t>Number</t>
  </si>
  <si>
    <t>Grade</t>
  </si>
  <si>
    <t>Range</t>
  </si>
  <si>
    <t>A</t>
  </si>
  <si>
    <t>75 - 89</t>
  </si>
  <si>
    <t>A-</t>
  </si>
  <si>
    <t>60 - 74</t>
  </si>
  <si>
    <t>B</t>
  </si>
  <si>
    <t>45 - 59</t>
  </si>
  <si>
    <t>C</t>
  </si>
  <si>
    <t>33 - 44</t>
  </si>
  <si>
    <t>D</t>
  </si>
  <si>
    <t>Below 33</t>
  </si>
  <si>
    <t>F</t>
  </si>
  <si>
    <t>Problem Statement</t>
  </si>
  <si>
    <r>
      <t>Display Status Text:</t>
    </r>
    <r>
      <rPr>
        <sz val="14"/>
        <color rgb="FF000000"/>
        <rFont val="Calibri"/>
        <family val="2"/>
        <scheme val="minor"/>
      </rPr>
      <t xml:space="preserve"> When the product is more than $5, then a 10% tax will be applied. Use the IF function to find the display “Including Tax/ Excluding Tax” in the Status column.</t>
    </r>
  </si>
  <si>
    <t>Calculate Tax Amount: When the product is more than $5, then a 10% tax will be applied. Use the IF function to find the tax amount.</t>
  </si>
  <si>
    <t>PROBLEM STATEMENT</t>
  </si>
  <si>
    <r>
      <t>•</t>
    </r>
    <r>
      <rPr>
        <b/>
        <sz val="14"/>
        <color rgb="FF000000"/>
        <rFont val="Calibri"/>
        <family val="2"/>
        <scheme val="minor"/>
      </rPr>
      <t>Show Value from a Lookup Table:</t>
    </r>
    <r>
      <rPr>
        <sz val="14"/>
        <color rgb="FF000000"/>
        <rFont val="Calibri"/>
        <family val="2"/>
        <scheme val="minor"/>
      </rPr>
      <t xml:space="preserve"> A small pizza costs less than $7, a medium one costs less than $10, and a large one costs more than $10. Using this table, you will find the pizza size.</t>
    </r>
  </si>
  <si>
    <t>Pizza sizes categories</t>
  </si>
  <si>
    <t>Small Pizzaa</t>
  </si>
  <si>
    <t>Medium Pizza</t>
  </si>
  <si>
    <t>large pizza</t>
  </si>
  <si>
    <r>
      <t>Find Sales Commission:</t>
    </r>
    <r>
      <rPr>
        <sz val="14"/>
        <color rgb="FF000000"/>
        <rFont val="Calibri"/>
        <family val="2"/>
        <scheme val="minor"/>
      </rPr>
      <t xml:space="preserve"> Your task is to calculate the sales commission based on the sales value. The commission for the sales value between $600,000 to $750,000 is 3%, $750,001 to $900,000 is 5%, more than $900,000 is 7%.</t>
    </r>
  </si>
  <si>
    <t>Multiple Criteria with IF function: In this exercise you will find the letter grade based on subjects. Oftentimes, the grades are not fixed, the grades vary with the highest value. Therefore, it will be feasible for that scenario. The range of the grade per subject is provided below.</t>
  </si>
  <si>
    <t>You will need to find the letter grades for this problem. 90 or more is graded as A, 75 to 89 as A-, 60 to 74 as B, 45 to 59 as C, 33 to 44 as D, and less than 33 as F.</t>
  </si>
  <si>
    <t>Exercise 04</t>
  </si>
  <si>
    <t>if with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</si>
</sst>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d\-mmm\-yy\ h:mm\ AM/PM"/>
    <numFmt numFmtId="165" formatCode="&quot;$&quot;#,##0.000"/>
    <numFmt numFmtId="166" formatCode="[$-409]d\-mmm;@"/>
  </numFmts>
  <fonts count="9" x14ac:knownFonts="1">
    <font>
      <sz val="11"/>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b/>
      <sz val="9"/>
      <color indexed="81"/>
      <name val="Tahoma"/>
      <family val="2"/>
    </font>
    <font>
      <b/>
      <sz val="11"/>
      <color theme="1"/>
      <name val="Calibri"/>
      <family val="2"/>
      <scheme val="minor"/>
    </font>
    <font>
      <b/>
      <sz val="14"/>
      <color rgb="FF000000"/>
      <name val="Calibri"/>
      <family val="2"/>
      <scheme val="minor"/>
    </font>
    <font>
      <sz val="14"/>
      <color rgb="FF000000"/>
      <name val="Calibri"/>
      <family val="2"/>
      <scheme val="minor"/>
    </font>
    <font>
      <sz val="14"/>
      <color theme="1"/>
      <name val="Arial"/>
      <family val="2"/>
    </font>
  </fonts>
  <fills count="8">
    <fill>
      <patternFill patternType="none"/>
    </fill>
    <fill>
      <patternFill patternType="gray125"/>
    </fill>
    <fill>
      <patternFill patternType="solid">
        <fgColor rgb="FFCCECFF"/>
        <bgColor indexed="64"/>
      </patternFill>
    </fill>
    <fill>
      <patternFill patternType="solid">
        <fgColor rgb="FFECFFCC"/>
        <bgColor indexed="64"/>
      </patternFill>
    </fill>
    <fill>
      <patternFill patternType="solid">
        <fgColor rgb="FFD9D9FF"/>
        <bgColor indexed="64"/>
      </patternFill>
    </fill>
    <fill>
      <patternFill patternType="solid">
        <fgColor rgb="FFF7FFEB"/>
        <bgColor indexed="64"/>
      </patternFill>
    </fill>
    <fill>
      <patternFill patternType="solid">
        <fgColor rgb="FFFFDDF2"/>
        <bgColor indexed="64"/>
      </patternFill>
    </fill>
    <fill>
      <patternFill patternType="solid">
        <fgColor rgb="FFDDF2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2" applyNumberFormat="0" applyFill="0" applyAlignment="0" applyProtection="0"/>
  </cellStyleXfs>
  <cellXfs count="30">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8" fontId="1" fillId="0" borderId="1" xfId="0" applyNumberFormat="1" applyFont="1" applyBorder="1" applyAlignment="1">
      <alignment horizontal="center" vertical="center"/>
    </xf>
    <xf numFmtId="0" fontId="1" fillId="5" borderId="1" xfId="0" applyFont="1" applyFill="1" applyBorder="1" applyAlignment="1">
      <alignment horizontal="center" vertical="center"/>
    </xf>
    <xf numFmtId="165" fontId="1" fillId="5" borderId="1" xfId="0" applyNumberFormat="1" applyFont="1" applyFill="1" applyBorder="1" applyAlignment="1">
      <alignment horizontal="center" vertical="center"/>
    </xf>
    <xf numFmtId="166" fontId="1" fillId="0" borderId="1" xfId="0" applyNumberFormat="1" applyFont="1" applyBorder="1" applyAlignment="1">
      <alignment horizontal="center" vertical="center"/>
    </xf>
    <xf numFmtId="0" fontId="2" fillId="6" borderId="1" xfId="0" applyFont="1" applyFill="1" applyBorder="1" applyAlignment="1">
      <alignment horizontal="center" vertical="center"/>
    </xf>
    <xf numFmtId="9" fontId="1" fillId="0" borderId="1" xfId="0" applyNumberFormat="1" applyFont="1" applyBorder="1" applyAlignment="1">
      <alignment horizontal="center" vertical="center"/>
    </xf>
    <xf numFmtId="6" fontId="1" fillId="0" borderId="1" xfId="0" applyNumberFormat="1" applyFont="1" applyBorder="1" applyAlignment="1">
      <alignment horizontal="center" vertical="center"/>
    </xf>
    <xf numFmtId="9" fontId="1" fillId="5" borderId="1" xfId="0" applyNumberFormat="1" applyFont="1" applyFill="1" applyBorder="1" applyAlignment="1">
      <alignment horizontal="center" vertical="center"/>
    </xf>
    <xf numFmtId="0" fontId="6" fillId="0" borderId="0" xfId="0" applyFont="1" applyAlignment="1">
      <alignment wrapText="1"/>
    </xf>
    <xf numFmtId="0" fontId="0" fillId="0" borderId="1" xfId="0" applyBorder="1"/>
    <xf numFmtId="0" fontId="5" fillId="0" borderId="0" xfId="0" applyFont="1"/>
    <xf numFmtId="10" fontId="0" fillId="0" borderId="0" xfId="0" applyNumberFormat="1"/>
    <xf numFmtId="0" fontId="6" fillId="0" borderId="0" xfId="0" applyFont="1" applyAlignment="1">
      <alignment horizontal="center" wrapText="1"/>
    </xf>
    <xf numFmtId="0" fontId="5" fillId="0" borderId="0" xfId="0" applyFont="1" applyAlignment="1">
      <alignment horizontal="center"/>
    </xf>
    <xf numFmtId="0" fontId="0" fillId="0" borderId="1" xfId="0" applyBorder="1" applyAlignment="1">
      <alignment horizontal="center" wrapText="1"/>
    </xf>
    <xf numFmtId="0" fontId="5" fillId="0" borderId="1" xfId="0" applyFont="1" applyBorder="1" applyAlignment="1">
      <alignment horizontal="center" wrapText="1"/>
    </xf>
    <xf numFmtId="0" fontId="8" fillId="0" borderId="0" xfId="0" applyFont="1" applyAlignment="1">
      <alignment horizontal="center" vertical="center" wrapText="1" readingOrder="1"/>
    </xf>
    <xf numFmtId="0" fontId="0" fillId="0" borderId="0" xfId="0" applyAlignment="1">
      <alignment horizont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7" fillId="0" borderId="0" xfId="0" applyFont="1" applyAlignment="1">
      <alignment horizontal="center" wrapText="1"/>
    </xf>
    <xf numFmtId="0" fontId="3" fillId="7" borderId="2" xfId="1" applyFill="1" applyAlignment="1">
      <alignment horizontal="center" vertical="center"/>
    </xf>
    <xf numFmtId="0" fontId="3" fillId="4" borderId="2" xfId="1" applyFill="1" applyAlignment="1">
      <alignment horizontal="center" vertical="center"/>
    </xf>
  </cellXfs>
  <cellStyles count="2">
    <cellStyle name="Heading 2" xfId="1" builtinId="17" customBuiltin="1"/>
    <cellStyle name="Normal" xfId="0" builtinId="0"/>
  </cellStyles>
  <dxfs count="0"/>
  <tableStyles count="1" defaultTableStyle="TableStyleMedium2" defaultPivotStyle="PivotStyleLight16">
    <tableStyle name="Invisible" pivot="0" table="0" count="0" xr9:uid="{9B304F04-89F0-4E05-90A0-32DDD8493593}"/>
  </tableStyles>
  <colors>
    <mruColors>
      <color rgb="FFD9D9FF"/>
      <color rgb="FFF7FFEB"/>
      <color rgb="FFECFFCC"/>
      <color rgb="FFCCECFF"/>
      <color rgb="FF9999FF"/>
      <color rgb="FFC1C1FF"/>
      <color rgb="FFFFCCEC"/>
      <color rgb="FFFFBA8F"/>
      <color rgb="FFFFDFCC"/>
      <color rgb="FF71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67AD-4A51-4CBE-A4F9-2CA8168C341C}">
  <dimension ref="A1:U24"/>
  <sheetViews>
    <sheetView workbookViewId="0">
      <selection activeCell="F4" sqref="F4"/>
    </sheetView>
  </sheetViews>
  <sheetFormatPr defaultRowHeight="14.4" x14ac:dyDescent="0.3"/>
  <cols>
    <col min="1" max="1" width="10.109375" bestFit="1" customWidth="1"/>
    <col min="2" max="2" width="18.6640625" bestFit="1" customWidth="1"/>
    <col min="3" max="3" width="11.21875" bestFit="1" customWidth="1"/>
    <col min="4" max="4" width="13.88671875" bestFit="1" customWidth="1"/>
    <col min="5" max="5" width="7.77734375" bestFit="1" customWidth="1"/>
    <col min="6" max="6" width="13.44140625" customWidth="1"/>
  </cols>
  <sheetData>
    <row r="1" spans="1:21" ht="18" x14ac:dyDescent="0.3">
      <c r="A1" s="2" t="s">
        <v>41</v>
      </c>
      <c r="B1" s="2" t="s">
        <v>7</v>
      </c>
      <c r="C1" s="2" t="s">
        <v>6</v>
      </c>
      <c r="D1" s="2" t="s">
        <v>31</v>
      </c>
      <c r="E1" s="2" t="s">
        <v>39</v>
      </c>
      <c r="F1" s="3" t="s">
        <v>40</v>
      </c>
    </row>
    <row r="2" spans="1:21" ht="15.6" x14ac:dyDescent="0.3">
      <c r="A2" s="5" t="s">
        <v>0</v>
      </c>
      <c r="B2" s="4">
        <v>44884.598611111112</v>
      </c>
      <c r="C2" s="5" t="s">
        <v>25</v>
      </c>
      <c r="D2" s="5" t="s">
        <v>32</v>
      </c>
      <c r="E2" s="6">
        <v>6.99</v>
      </c>
      <c r="F2" s="7" t="str">
        <f>IF(E2&gt;=5,"Including Tax","Excluding Tax")</f>
        <v>Including Tax</v>
      </c>
    </row>
    <row r="3" spans="1:21" ht="15.6" x14ac:dyDescent="0.3">
      <c r="A3" s="5" t="s">
        <v>1</v>
      </c>
      <c r="B3" s="4">
        <v>44884.598611111112</v>
      </c>
      <c r="C3" s="5" t="s">
        <v>25</v>
      </c>
      <c r="D3" s="5" t="s">
        <v>33</v>
      </c>
      <c r="E3" s="6">
        <v>2.5</v>
      </c>
      <c r="F3" s="7" t="str">
        <f t="shared" ref="F3:F24" si="0">IF(E3&gt;=5,"Including Tax","Excluding Tax")</f>
        <v>Excluding Tax</v>
      </c>
      <c r="I3" s="19" t="s">
        <v>120</v>
      </c>
      <c r="J3" s="19"/>
      <c r="K3" s="19"/>
      <c r="L3" s="19"/>
      <c r="M3" s="19"/>
      <c r="N3" s="19"/>
      <c r="O3" s="19"/>
      <c r="P3" s="19"/>
      <c r="Q3" s="19"/>
      <c r="R3" s="19"/>
      <c r="S3" s="19"/>
    </row>
    <row r="4" spans="1:21" ht="42" customHeight="1" x14ac:dyDescent="0.35">
      <c r="A4" s="5" t="s">
        <v>2</v>
      </c>
      <c r="B4" s="4">
        <v>44884.598611111112</v>
      </c>
      <c r="C4" s="5" t="s">
        <v>25</v>
      </c>
      <c r="D4" s="5" t="s">
        <v>32</v>
      </c>
      <c r="E4" s="6">
        <v>8.99</v>
      </c>
      <c r="F4" s="7" t="str">
        <f t="shared" si="0"/>
        <v>Including Tax</v>
      </c>
      <c r="I4" s="18" t="s">
        <v>121</v>
      </c>
      <c r="J4" s="18"/>
      <c r="K4" s="18"/>
      <c r="L4" s="18"/>
      <c r="M4" s="18"/>
      <c r="N4" s="18"/>
      <c r="O4" s="18"/>
      <c r="P4" s="18"/>
      <c r="Q4" s="18"/>
      <c r="R4" s="18"/>
      <c r="S4" s="18"/>
      <c r="T4" s="14"/>
      <c r="U4" s="14"/>
    </row>
    <row r="5" spans="1:21" ht="15.6" x14ac:dyDescent="0.3">
      <c r="A5" s="5" t="s">
        <v>3</v>
      </c>
      <c r="B5" s="4">
        <v>44884.619444444441</v>
      </c>
      <c r="C5" s="5" t="s">
        <v>26</v>
      </c>
      <c r="D5" s="5" t="s">
        <v>32</v>
      </c>
      <c r="E5" s="6">
        <v>12.99</v>
      </c>
      <c r="F5" s="7" t="str">
        <f t="shared" si="0"/>
        <v>Including Tax</v>
      </c>
    </row>
    <row r="6" spans="1:21" ht="15.6" x14ac:dyDescent="0.3">
      <c r="A6" s="5" t="s">
        <v>4</v>
      </c>
      <c r="B6" s="4">
        <v>44884.640277777777</v>
      </c>
      <c r="C6" s="5" t="s">
        <v>25</v>
      </c>
      <c r="D6" s="5" t="s">
        <v>34</v>
      </c>
      <c r="E6" s="6">
        <v>5.99</v>
      </c>
      <c r="F6" s="7" t="str">
        <f t="shared" si="0"/>
        <v>Including Tax</v>
      </c>
    </row>
    <row r="7" spans="1:21" ht="15.6" x14ac:dyDescent="0.3">
      <c r="A7" s="5" t="s">
        <v>5</v>
      </c>
      <c r="B7" s="4">
        <v>44884.640277777777</v>
      </c>
      <c r="C7" s="5" t="s">
        <v>26</v>
      </c>
      <c r="D7" s="5" t="s">
        <v>35</v>
      </c>
      <c r="E7" s="6">
        <v>5.99</v>
      </c>
      <c r="F7" s="7" t="str">
        <f t="shared" si="0"/>
        <v>Including Tax</v>
      </c>
    </row>
    <row r="8" spans="1:21" ht="15.6" x14ac:dyDescent="0.3">
      <c r="A8" s="5" t="s">
        <v>8</v>
      </c>
      <c r="B8" s="4">
        <v>44884.640277777777</v>
      </c>
      <c r="C8" s="5" t="s">
        <v>26</v>
      </c>
      <c r="D8" s="5" t="s">
        <v>35</v>
      </c>
      <c r="E8" s="6">
        <v>5.99</v>
      </c>
      <c r="F8" s="7" t="str">
        <f t="shared" si="0"/>
        <v>Including Tax</v>
      </c>
    </row>
    <row r="9" spans="1:21" ht="15.6" x14ac:dyDescent="0.3">
      <c r="A9" s="5" t="s">
        <v>9</v>
      </c>
      <c r="B9" s="4">
        <v>44884.640972222223</v>
      </c>
      <c r="C9" s="5" t="s">
        <v>26</v>
      </c>
      <c r="D9" s="5" t="s">
        <v>35</v>
      </c>
      <c r="E9" s="6">
        <v>5.99</v>
      </c>
      <c r="F9" s="7" t="str">
        <f t="shared" si="0"/>
        <v>Including Tax</v>
      </c>
    </row>
    <row r="10" spans="1:21" ht="15.6" x14ac:dyDescent="0.3">
      <c r="A10" s="5" t="s">
        <v>10</v>
      </c>
      <c r="B10" s="4">
        <v>44884.640972222223</v>
      </c>
      <c r="C10" s="5" t="s">
        <v>26</v>
      </c>
      <c r="D10" s="5" t="s">
        <v>35</v>
      </c>
      <c r="E10" s="6">
        <v>5.99</v>
      </c>
      <c r="F10" s="7" t="str">
        <f t="shared" si="0"/>
        <v>Including Tax</v>
      </c>
    </row>
    <row r="11" spans="1:21" ht="15.6" x14ac:dyDescent="0.3">
      <c r="A11" s="5" t="s">
        <v>11</v>
      </c>
      <c r="B11" s="4">
        <v>44884.649305555555</v>
      </c>
      <c r="C11" s="5" t="s">
        <v>27</v>
      </c>
      <c r="D11" s="5" t="s">
        <v>36</v>
      </c>
      <c r="E11" s="6">
        <v>7.99</v>
      </c>
      <c r="F11" s="7" t="str">
        <f t="shared" si="0"/>
        <v>Including Tax</v>
      </c>
    </row>
    <row r="12" spans="1:21" ht="15.6" x14ac:dyDescent="0.3">
      <c r="A12" s="5" t="s">
        <v>12</v>
      </c>
      <c r="B12" s="4">
        <v>44884.65</v>
      </c>
      <c r="C12" s="5" t="s">
        <v>27</v>
      </c>
      <c r="D12" s="5" t="s">
        <v>33</v>
      </c>
      <c r="E12" s="6">
        <v>2.99</v>
      </c>
      <c r="F12" s="7" t="str">
        <f t="shared" si="0"/>
        <v>Excluding Tax</v>
      </c>
    </row>
    <row r="13" spans="1:21" ht="15.6" x14ac:dyDescent="0.3">
      <c r="A13" s="5" t="s">
        <v>13</v>
      </c>
      <c r="B13" s="4">
        <v>44884.65625</v>
      </c>
      <c r="C13" s="5" t="s">
        <v>37</v>
      </c>
      <c r="D13" s="5" t="s">
        <v>32</v>
      </c>
      <c r="E13" s="6">
        <v>12.99</v>
      </c>
      <c r="F13" s="7" t="str">
        <f t="shared" si="0"/>
        <v>Including Tax</v>
      </c>
    </row>
    <row r="14" spans="1:21" ht="15.6" x14ac:dyDescent="0.3">
      <c r="A14" s="5" t="s">
        <v>14</v>
      </c>
      <c r="B14" s="4">
        <v>44884.65625</v>
      </c>
      <c r="C14" s="5" t="s">
        <v>37</v>
      </c>
      <c r="D14" s="5" t="s">
        <v>33</v>
      </c>
      <c r="E14" s="6">
        <v>1.5</v>
      </c>
      <c r="F14" s="7" t="str">
        <f t="shared" si="0"/>
        <v>Excluding Tax</v>
      </c>
    </row>
    <row r="15" spans="1:21" ht="15.6" x14ac:dyDescent="0.3">
      <c r="A15" s="5" t="s">
        <v>15</v>
      </c>
      <c r="B15" s="4">
        <v>44884.663194444445</v>
      </c>
      <c r="C15" s="5" t="s">
        <v>37</v>
      </c>
      <c r="D15" s="5" t="s">
        <v>35</v>
      </c>
      <c r="E15" s="6">
        <v>4.99</v>
      </c>
      <c r="F15" s="7" t="str">
        <f t="shared" si="0"/>
        <v>Excluding Tax</v>
      </c>
    </row>
    <row r="16" spans="1:21" ht="15.6" x14ac:dyDescent="0.3">
      <c r="A16" s="5" t="s">
        <v>16</v>
      </c>
      <c r="B16" s="4">
        <v>44884.664583333331</v>
      </c>
      <c r="C16" s="5" t="s">
        <v>28</v>
      </c>
      <c r="D16" s="5" t="s">
        <v>35</v>
      </c>
      <c r="E16" s="6">
        <v>5.99</v>
      </c>
      <c r="F16" s="7" t="str">
        <f t="shared" si="0"/>
        <v>Including Tax</v>
      </c>
    </row>
    <row r="17" spans="1:6" ht="15.6" x14ac:dyDescent="0.3">
      <c r="A17" s="5" t="s">
        <v>17</v>
      </c>
      <c r="B17" s="4">
        <v>44884.664583333331</v>
      </c>
      <c r="C17" s="5" t="s">
        <v>28</v>
      </c>
      <c r="D17" s="5" t="s">
        <v>32</v>
      </c>
      <c r="E17" s="6">
        <v>12.99</v>
      </c>
      <c r="F17" s="7" t="str">
        <f t="shared" si="0"/>
        <v>Including Tax</v>
      </c>
    </row>
    <row r="18" spans="1:6" ht="15.6" x14ac:dyDescent="0.3">
      <c r="A18" s="5" t="s">
        <v>18</v>
      </c>
      <c r="B18" s="4">
        <v>44884.664583333331</v>
      </c>
      <c r="C18" s="5" t="s">
        <v>28</v>
      </c>
      <c r="D18" s="5" t="s">
        <v>32</v>
      </c>
      <c r="E18" s="6">
        <v>9.99</v>
      </c>
      <c r="F18" s="7" t="str">
        <f t="shared" si="0"/>
        <v>Including Tax</v>
      </c>
    </row>
    <row r="19" spans="1:6" ht="15.6" x14ac:dyDescent="0.3">
      <c r="A19" s="5" t="s">
        <v>19</v>
      </c>
      <c r="B19" s="4">
        <v>44884.664583333331</v>
      </c>
      <c r="C19" s="5" t="s">
        <v>28</v>
      </c>
      <c r="D19" s="5" t="s">
        <v>32</v>
      </c>
      <c r="E19" s="6">
        <v>9.99</v>
      </c>
      <c r="F19" s="7" t="str">
        <f t="shared" si="0"/>
        <v>Including Tax</v>
      </c>
    </row>
    <row r="20" spans="1:6" ht="15.6" x14ac:dyDescent="0.3">
      <c r="A20" s="5" t="s">
        <v>20</v>
      </c>
      <c r="B20" s="4">
        <v>44884.664583333331</v>
      </c>
      <c r="C20" s="5" t="s">
        <v>28</v>
      </c>
      <c r="D20" s="5" t="s">
        <v>33</v>
      </c>
      <c r="E20" s="6">
        <v>2.99</v>
      </c>
      <c r="F20" s="7" t="str">
        <f t="shared" si="0"/>
        <v>Excluding Tax</v>
      </c>
    </row>
    <row r="21" spans="1:6" ht="15.6" x14ac:dyDescent="0.3">
      <c r="A21" s="5" t="s">
        <v>21</v>
      </c>
      <c r="B21" s="4">
        <v>44884.684027777781</v>
      </c>
      <c r="C21" s="5" t="s">
        <v>29</v>
      </c>
      <c r="D21" s="5" t="s">
        <v>38</v>
      </c>
      <c r="E21" s="6">
        <v>1.99</v>
      </c>
      <c r="F21" s="7" t="str">
        <f t="shared" si="0"/>
        <v>Excluding Tax</v>
      </c>
    </row>
    <row r="22" spans="1:6" ht="15.6" x14ac:dyDescent="0.3">
      <c r="A22" s="5" t="s">
        <v>22</v>
      </c>
      <c r="B22" s="4">
        <v>44884.697916666664</v>
      </c>
      <c r="C22" s="5" t="s">
        <v>30</v>
      </c>
      <c r="D22" s="5" t="s">
        <v>32</v>
      </c>
      <c r="E22" s="6">
        <v>7.99</v>
      </c>
      <c r="F22" s="7" t="str">
        <f t="shared" si="0"/>
        <v>Including Tax</v>
      </c>
    </row>
    <row r="23" spans="1:6" ht="15.6" x14ac:dyDescent="0.3">
      <c r="A23" s="5" t="s">
        <v>23</v>
      </c>
      <c r="B23" s="4">
        <v>44884.697916666664</v>
      </c>
      <c r="C23" s="5" t="s">
        <v>30</v>
      </c>
      <c r="D23" s="5" t="s">
        <v>34</v>
      </c>
      <c r="E23" s="6">
        <v>5.99</v>
      </c>
      <c r="F23" s="7" t="str">
        <f t="shared" si="0"/>
        <v>Including Tax</v>
      </c>
    </row>
    <row r="24" spans="1:6" ht="15.6" x14ac:dyDescent="0.3">
      <c r="A24" s="5" t="s">
        <v>24</v>
      </c>
      <c r="B24" s="4">
        <v>44884.699305555558</v>
      </c>
      <c r="C24" s="5" t="s">
        <v>30</v>
      </c>
      <c r="D24" s="5" t="s">
        <v>33</v>
      </c>
      <c r="E24" s="6">
        <v>2.99</v>
      </c>
      <c r="F24" s="7" t="str">
        <f t="shared" si="0"/>
        <v>Excluding Tax</v>
      </c>
    </row>
  </sheetData>
  <mergeCells count="2">
    <mergeCell ref="I4:S4"/>
    <mergeCell ref="I3:S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1C7BE-727D-40C4-AD61-50C6B7CADA99}">
  <dimension ref="A1:R24"/>
  <sheetViews>
    <sheetView workbookViewId="0">
      <selection activeCell="F2" sqref="F2:F24"/>
    </sheetView>
  </sheetViews>
  <sheetFormatPr defaultRowHeight="14.4" x14ac:dyDescent="0.3"/>
  <cols>
    <col min="1" max="1" width="10.5546875" style="15" customWidth="1"/>
    <col min="2" max="2" width="18.6640625" style="15" bestFit="1" customWidth="1"/>
    <col min="3" max="3" width="11.21875" style="15" bestFit="1" customWidth="1"/>
    <col min="4" max="4" width="13.88671875" style="15" bestFit="1" customWidth="1"/>
    <col min="5" max="5" width="10.109375" style="15" customWidth="1"/>
    <col min="6" max="6" width="13.88671875" style="15" bestFit="1" customWidth="1"/>
    <col min="7" max="16384" width="8.88671875" style="15"/>
  </cols>
  <sheetData>
    <row r="1" spans="1:18" ht="18" x14ac:dyDescent="0.3">
      <c r="A1" s="2" t="s">
        <v>41</v>
      </c>
      <c r="B1" s="2" t="s">
        <v>7</v>
      </c>
      <c r="C1" s="2" t="s">
        <v>6</v>
      </c>
      <c r="D1" s="2" t="s">
        <v>31</v>
      </c>
      <c r="E1" s="2" t="s">
        <v>39</v>
      </c>
      <c r="F1" s="3" t="s">
        <v>42</v>
      </c>
    </row>
    <row r="2" spans="1:18" ht="15.6" x14ac:dyDescent="0.3">
      <c r="A2" s="5" t="s">
        <v>0</v>
      </c>
      <c r="B2" s="4">
        <v>44884.598611111112</v>
      </c>
      <c r="C2" s="5" t="s">
        <v>25</v>
      </c>
      <c r="D2" s="5" t="s">
        <v>32</v>
      </c>
      <c r="E2" s="6">
        <v>6.99</v>
      </c>
      <c r="F2" s="7">
        <f>IF(E2&gt;5,E2*10%,"")</f>
        <v>0.69900000000000007</v>
      </c>
    </row>
    <row r="3" spans="1:18" ht="15.6" x14ac:dyDescent="0.3">
      <c r="A3" s="5" t="s">
        <v>1</v>
      </c>
      <c r="B3" s="4">
        <v>44884.598611111112</v>
      </c>
      <c r="C3" s="5" t="s">
        <v>25</v>
      </c>
      <c r="D3" s="5" t="s">
        <v>33</v>
      </c>
      <c r="E3" s="6">
        <v>2.5</v>
      </c>
      <c r="F3" s="7" t="str">
        <f t="shared" ref="F3:F24" si="0">IF(E3&gt;5,E3*10%,"")</f>
        <v/>
      </c>
      <c r="I3" s="21" t="s">
        <v>123</v>
      </c>
      <c r="J3" s="21"/>
      <c r="K3" s="21"/>
      <c r="L3" s="21"/>
      <c r="M3" s="21"/>
      <c r="N3" s="21"/>
      <c r="O3" s="21"/>
      <c r="P3" s="21"/>
      <c r="Q3" s="21"/>
      <c r="R3" s="21"/>
    </row>
    <row r="4" spans="1:18" ht="15.6" x14ac:dyDescent="0.3">
      <c r="A4" s="5" t="s">
        <v>2</v>
      </c>
      <c r="B4" s="4">
        <v>44884.598611111112</v>
      </c>
      <c r="C4" s="5" t="s">
        <v>25</v>
      </c>
      <c r="D4" s="5" t="s">
        <v>32</v>
      </c>
      <c r="E4" s="6">
        <v>8.99</v>
      </c>
      <c r="F4" s="7">
        <f t="shared" si="0"/>
        <v>0.89900000000000002</v>
      </c>
      <c r="I4" s="20" t="s">
        <v>122</v>
      </c>
      <c r="J4" s="20"/>
      <c r="K4" s="20"/>
      <c r="L4" s="20"/>
      <c r="M4" s="20"/>
      <c r="N4" s="20"/>
      <c r="O4" s="20"/>
      <c r="P4" s="20"/>
      <c r="Q4" s="20"/>
      <c r="R4" s="20"/>
    </row>
    <row r="5" spans="1:18" ht="15.6" x14ac:dyDescent="0.3">
      <c r="A5" s="5" t="s">
        <v>3</v>
      </c>
      <c r="B5" s="4">
        <v>44884.619444444441</v>
      </c>
      <c r="C5" s="5" t="s">
        <v>26</v>
      </c>
      <c r="D5" s="5" t="s">
        <v>32</v>
      </c>
      <c r="E5" s="6">
        <v>12.99</v>
      </c>
      <c r="F5" s="7">
        <f t="shared" si="0"/>
        <v>1.2990000000000002</v>
      </c>
      <c r="I5" s="20"/>
      <c r="J5" s="20"/>
      <c r="K5" s="20"/>
      <c r="L5" s="20"/>
      <c r="M5" s="20"/>
      <c r="N5" s="20"/>
      <c r="O5" s="20"/>
      <c r="P5" s="20"/>
      <c r="Q5" s="20"/>
      <c r="R5" s="20"/>
    </row>
    <row r="6" spans="1:18" ht="15.6" x14ac:dyDescent="0.3">
      <c r="A6" s="5" t="s">
        <v>4</v>
      </c>
      <c r="B6" s="4">
        <v>44884.640277777777</v>
      </c>
      <c r="C6" s="5" t="s">
        <v>25</v>
      </c>
      <c r="D6" s="5" t="s">
        <v>34</v>
      </c>
      <c r="E6" s="6">
        <v>5.99</v>
      </c>
      <c r="F6" s="7">
        <f t="shared" si="0"/>
        <v>0.59900000000000009</v>
      </c>
    </row>
    <row r="7" spans="1:18" ht="15.6" x14ac:dyDescent="0.3">
      <c r="A7" s="5" t="s">
        <v>5</v>
      </c>
      <c r="B7" s="4">
        <v>44884.640277777777</v>
      </c>
      <c r="C7" s="5" t="s">
        <v>26</v>
      </c>
      <c r="D7" s="5" t="s">
        <v>35</v>
      </c>
      <c r="E7" s="6">
        <v>5.99</v>
      </c>
      <c r="F7" s="7">
        <f t="shared" si="0"/>
        <v>0.59900000000000009</v>
      </c>
    </row>
    <row r="8" spans="1:18" ht="15.6" x14ac:dyDescent="0.3">
      <c r="A8" s="5" t="s">
        <v>8</v>
      </c>
      <c r="B8" s="4">
        <v>44884.640277777777</v>
      </c>
      <c r="C8" s="5" t="s">
        <v>26</v>
      </c>
      <c r="D8" s="5" t="s">
        <v>35</v>
      </c>
      <c r="E8" s="6">
        <v>5.99</v>
      </c>
      <c r="F8" s="7">
        <f t="shared" si="0"/>
        <v>0.59900000000000009</v>
      </c>
    </row>
    <row r="9" spans="1:18" ht="15.6" x14ac:dyDescent="0.3">
      <c r="A9" s="5" t="s">
        <v>9</v>
      </c>
      <c r="B9" s="4">
        <v>44884.640972222223</v>
      </c>
      <c r="C9" s="5" t="s">
        <v>26</v>
      </c>
      <c r="D9" s="5" t="s">
        <v>35</v>
      </c>
      <c r="E9" s="6">
        <v>5.99</v>
      </c>
      <c r="F9" s="7">
        <f t="shared" si="0"/>
        <v>0.59900000000000009</v>
      </c>
    </row>
    <row r="10" spans="1:18" ht="15.6" x14ac:dyDescent="0.3">
      <c r="A10" s="5" t="s">
        <v>10</v>
      </c>
      <c r="B10" s="4">
        <v>44884.640972222223</v>
      </c>
      <c r="C10" s="5" t="s">
        <v>26</v>
      </c>
      <c r="D10" s="5" t="s">
        <v>35</v>
      </c>
      <c r="E10" s="6">
        <v>5.99</v>
      </c>
      <c r="F10" s="7">
        <f t="shared" si="0"/>
        <v>0.59900000000000009</v>
      </c>
    </row>
    <row r="11" spans="1:18" ht="15.6" x14ac:dyDescent="0.3">
      <c r="A11" s="5" t="s">
        <v>11</v>
      </c>
      <c r="B11" s="4">
        <v>44884.649305555555</v>
      </c>
      <c r="C11" s="5" t="s">
        <v>27</v>
      </c>
      <c r="D11" s="5" t="s">
        <v>36</v>
      </c>
      <c r="E11" s="6">
        <v>7.99</v>
      </c>
      <c r="F11" s="7">
        <f t="shared" si="0"/>
        <v>0.79900000000000004</v>
      </c>
    </row>
    <row r="12" spans="1:18" ht="15.6" x14ac:dyDescent="0.3">
      <c r="A12" s="5" t="s">
        <v>12</v>
      </c>
      <c r="B12" s="4">
        <v>44884.65</v>
      </c>
      <c r="C12" s="5" t="s">
        <v>27</v>
      </c>
      <c r="D12" s="5" t="s">
        <v>33</v>
      </c>
      <c r="E12" s="6">
        <v>2.99</v>
      </c>
      <c r="F12" s="7" t="str">
        <f t="shared" si="0"/>
        <v/>
      </c>
    </row>
    <row r="13" spans="1:18" ht="15.6" x14ac:dyDescent="0.3">
      <c r="A13" s="5" t="s">
        <v>13</v>
      </c>
      <c r="B13" s="4">
        <v>44884.65625</v>
      </c>
      <c r="C13" s="5" t="s">
        <v>37</v>
      </c>
      <c r="D13" s="5" t="s">
        <v>32</v>
      </c>
      <c r="E13" s="6">
        <v>12.99</v>
      </c>
      <c r="F13" s="7">
        <f t="shared" si="0"/>
        <v>1.2990000000000002</v>
      </c>
    </row>
    <row r="14" spans="1:18" ht="15.6" x14ac:dyDescent="0.3">
      <c r="A14" s="5" t="s">
        <v>14</v>
      </c>
      <c r="B14" s="4">
        <v>44884.65625</v>
      </c>
      <c r="C14" s="5" t="s">
        <v>37</v>
      </c>
      <c r="D14" s="5" t="s">
        <v>33</v>
      </c>
      <c r="E14" s="6">
        <v>1.5</v>
      </c>
      <c r="F14" s="7" t="str">
        <f t="shared" si="0"/>
        <v/>
      </c>
    </row>
    <row r="15" spans="1:18" ht="15.6" x14ac:dyDescent="0.3">
      <c r="A15" s="5" t="s">
        <v>15</v>
      </c>
      <c r="B15" s="4">
        <v>44884.663194444445</v>
      </c>
      <c r="C15" s="5" t="s">
        <v>37</v>
      </c>
      <c r="D15" s="5" t="s">
        <v>35</v>
      </c>
      <c r="E15" s="6">
        <v>4.99</v>
      </c>
      <c r="F15" s="7" t="str">
        <f t="shared" si="0"/>
        <v/>
      </c>
    </row>
    <row r="16" spans="1:18" ht="15.6" x14ac:dyDescent="0.3">
      <c r="A16" s="5" t="s">
        <v>16</v>
      </c>
      <c r="B16" s="4">
        <v>44884.664583333331</v>
      </c>
      <c r="C16" s="5" t="s">
        <v>28</v>
      </c>
      <c r="D16" s="5" t="s">
        <v>35</v>
      </c>
      <c r="E16" s="6">
        <v>5.99</v>
      </c>
      <c r="F16" s="7">
        <f t="shared" si="0"/>
        <v>0.59900000000000009</v>
      </c>
    </row>
    <row r="17" spans="1:6" ht="15.6" x14ac:dyDescent="0.3">
      <c r="A17" s="5" t="s">
        <v>17</v>
      </c>
      <c r="B17" s="4">
        <v>44884.664583333331</v>
      </c>
      <c r="C17" s="5" t="s">
        <v>28</v>
      </c>
      <c r="D17" s="5" t="s">
        <v>32</v>
      </c>
      <c r="E17" s="6">
        <v>12.99</v>
      </c>
      <c r="F17" s="7">
        <f t="shared" si="0"/>
        <v>1.2990000000000002</v>
      </c>
    </row>
    <row r="18" spans="1:6" ht="15.6" x14ac:dyDescent="0.3">
      <c r="A18" s="5" t="s">
        <v>18</v>
      </c>
      <c r="B18" s="4">
        <v>44884.664583333331</v>
      </c>
      <c r="C18" s="5" t="s">
        <v>28</v>
      </c>
      <c r="D18" s="5" t="s">
        <v>32</v>
      </c>
      <c r="E18" s="6">
        <v>9.99</v>
      </c>
      <c r="F18" s="7">
        <f t="shared" si="0"/>
        <v>0.99900000000000011</v>
      </c>
    </row>
    <row r="19" spans="1:6" ht="15.6" x14ac:dyDescent="0.3">
      <c r="A19" s="5" t="s">
        <v>19</v>
      </c>
      <c r="B19" s="4">
        <v>44884.664583333331</v>
      </c>
      <c r="C19" s="5" t="s">
        <v>28</v>
      </c>
      <c r="D19" s="5" t="s">
        <v>32</v>
      </c>
      <c r="E19" s="6">
        <v>9.99</v>
      </c>
      <c r="F19" s="7">
        <f t="shared" si="0"/>
        <v>0.99900000000000011</v>
      </c>
    </row>
    <row r="20" spans="1:6" ht="15.6" x14ac:dyDescent="0.3">
      <c r="A20" s="5" t="s">
        <v>20</v>
      </c>
      <c r="B20" s="4">
        <v>44884.664583333331</v>
      </c>
      <c r="C20" s="5" t="s">
        <v>28</v>
      </c>
      <c r="D20" s="5" t="s">
        <v>33</v>
      </c>
      <c r="E20" s="6">
        <v>2.99</v>
      </c>
      <c r="F20" s="7" t="str">
        <f t="shared" si="0"/>
        <v/>
      </c>
    </row>
    <row r="21" spans="1:6" ht="15.6" x14ac:dyDescent="0.3">
      <c r="A21" s="5" t="s">
        <v>21</v>
      </c>
      <c r="B21" s="4">
        <v>44884.684027777781</v>
      </c>
      <c r="C21" s="5" t="s">
        <v>29</v>
      </c>
      <c r="D21" s="5" t="s">
        <v>38</v>
      </c>
      <c r="E21" s="6">
        <v>1.99</v>
      </c>
      <c r="F21" s="7" t="str">
        <f t="shared" si="0"/>
        <v/>
      </c>
    </row>
    <row r="22" spans="1:6" ht="15.6" x14ac:dyDescent="0.3">
      <c r="A22" s="5" t="s">
        <v>22</v>
      </c>
      <c r="B22" s="4">
        <v>44884.697916666664</v>
      </c>
      <c r="C22" s="5" t="s">
        <v>30</v>
      </c>
      <c r="D22" s="5" t="s">
        <v>32</v>
      </c>
      <c r="E22" s="6">
        <v>7.99</v>
      </c>
      <c r="F22" s="7">
        <f t="shared" si="0"/>
        <v>0.79900000000000004</v>
      </c>
    </row>
    <row r="23" spans="1:6" ht="15.6" x14ac:dyDescent="0.3">
      <c r="A23" s="5" t="s">
        <v>23</v>
      </c>
      <c r="B23" s="4">
        <v>44884.697916666664</v>
      </c>
      <c r="C23" s="5" t="s">
        <v>30</v>
      </c>
      <c r="D23" s="5" t="s">
        <v>34</v>
      </c>
      <c r="E23" s="6">
        <v>5.99</v>
      </c>
      <c r="F23" s="7">
        <f t="shared" si="0"/>
        <v>0.59900000000000009</v>
      </c>
    </row>
    <row r="24" spans="1:6" ht="15.6" x14ac:dyDescent="0.3">
      <c r="A24" s="5" t="s">
        <v>24</v>
      </c>
      <c r="B24" s="4">
        <v>44884.699305555558</v>
      </c>
      <c r="C24" s="5" t="s">
        <v>30</v>
      </c>
      <c r="D24" s="5" t="s">
        <v>33</v>
      </c>
      <c r="E24" s="6">
        <v>2.99</v>
      </c>
      <c r="F24" s="7" t="str">
        <f t="shared" si="0"/>
        <v/>
      </c>
    </row>
  </sheetData>
  <mergeCells count="2">
    <mergeCell ref="I4:R5"/>
    <mergeCell ref="I3:R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7A863-8BAB-4D9A-8BA3-D75A106072C6}">
  <dimension ref="A1:T24"/>
  <sheetViews>
    <sheetView topLeftCell="A13" workbookViewId="0">
      <selection activeCell="H16" sqref="H16"/>
    </sheetView>
  </sheetViews>
  <sheetFormatPr defaultRowHeight="14.4" x14ac:dyDescent="0.3"/>
  <cols>
    <col min="1" max="1" width="10.109375" bestFit="1" customWidth="1"/>
    <col min="2" max="2" width="18.6640625" bestFit="1" customWidth="1"/>
    <col min="3" max="3" width="11.21875" bestFit="1" customWidth="1"/>
    <col min="4" max="4" width="13.88671875" bestFit="1" customWidth="1"/>
    <col min="5" max="5" width="7.77734375" bestFit="1" customWidth="1"/>
    <col min="6" max="6" width="11" bestFit="1" customWidth="1"/>
    <col min="12" max="12" width="18.33203125" bestFit="1" customWidth="1"/>
  </cols>
  <sheetData>
    <row r="1" spans="1:20" ht="18" x14ac:dyDescent="0.3">
      <c r="A1" s="2" t="s">
        <v>41</v>
      </c>
      <c r="B1" s="2" t="s">
        <v>7</v>
      </c>
      <c r="C1" s="2" t="s">
        <v>6</v>
      </c>
      <c r="D1" s="2" t="s">
        <v>31</v>
      </c>
      <c r="E1" s="2" t="s">
        <v>39</v>
      </c>
      <c r="F1" s="3" t="s">
        <v>43</v>
      </c>
    </row>
    <row r="2" spans="1:20" ht="15.6" x14ac:dyDescent="0.3">
      <c r="A2" s="5" t="s">
        <v>0</v>
      </c>
      <c r="B2" s="4">
        <v>44884.598611111112</v>
      </c>
      <c r="C2" s="5" t="s">
        <v>25</v>
      </c>
      <c r="D2" s="5" t="s">
        <v>32</v>
      </c>
      <c r="E2" s="6">
        <v>6.99</v>
      </c>
      <c r="F2" s="8" t="str">
        <f>IF(E2&gt;=10,"Large",IF(E2&gt;=7,"Medium","Samll"))</f>
        <v>Samll</v>
      </c>
    </row>
    <row r="3" spans="1:20" ht="15.6" x14ac:dyDescent="0.3">
      <c r="A3" s="5" t="s">
        <v>1</v>
      </c>
      <c r="B3" s="4">
        <v>44884.598611111112</v>
      </c>
      <c r="C3" s="5" t="s">
        <v>25</v>
      </c>
      <c r="D3" s="5" t="s">
        <v>33</v>
      </c>
      <c r="E3" s="6">
        <v>2.5</v>
      </c>
      <c r="F3" s="8" t="str">
        <f t="shared" ref="F3:F24" si="0">IF(E3&gt;=10,"Large",IF(E3&gt;=7,"Medium","Samll"))</f>
        <v>Samll</v>
      </c>
    </row>
    <row r="4" spans="1:20" ht="15.6" x14ac:dyDescent="0.3">
      <c r="A4" s="5" t="s">
        <v>2</v>
      </c>
      <c r="B4" s="4">
        <v>44884.598611111112</v>
      </c>
      <c r="C4" s="5" t="s">
        <v>25</v>
      </c>
      <c r="D4" s="5" t="s">
        <v>32</v>
      </c>
      <c r="E4" s="6">
        <v>8.99</v>
      </c>
      <c r="F4" s="8" t="str">
        <f t="shared" si="0"/>
        <v>Medium</v>
      </c>
    </row>
    <row r="5" spans="1:20" ht="15.6" x14ac:dyDescent="0.3">
      <c r="A5" s="5" t="s">
        <v>3</v>
      </c>
      <c r="B5" s="4">
        <v>44884.619444444441</v>
      </c>
      <c r="C5" s="5" t="s">
        <v>26</v>
      </c>
      <c r="D5" s="5" t="s">
        <v>32</v>
      </c>
      <c r="E5" s="6">
        <v>12.99</v>
      </c>
      <c r="F5" s="8" t="str">
        <f t="shared" si="0"/>
        <v>Large</v>
      </c>
    </row>
    <row r="6" spans="1:20" ht="15.6" x14ac:dyDescent="0.3">
      <c r="A6" s="5" t="s">
        <v>4</v>
      </c>
      <c r="B6" s="4">
        <v>44884.640277777777</v>
      </c>
      <c r="C6" s="5" t="s">
        <v>25</v>
      </c>
      <c r="D6" s="5" t="s">
        <v>34</v>
      </c>
      <c r="E6" s="6">
        <v>5.99</v>
      </c>
      <c r="F6" s="8" t="str">
        <f t="shared" si="0"/>
        <v>Samll</v>
      </c>
    </row>
    <row r="7" spans="1:20" ht="15.6" x14ac:dyDescent="0.3">
      <c r="A7" s="5" t="s">
        <v>5</v>
      </c>
      <c r="B7" s="4">
        <v>44884.640277777777</v>
      </c>
      <c r="C7" s="5" t="s">
        <v>26</v>
      </c>
      <c r="D7" s="5" t="s">
        <v>35</v>
      </c>
      <c r="E7" s="6">
        <v>5.99</v>
      </c>
      <c r="F7" s="8" t="str">
        <f t="shared" si="0"/>
        <v>Samll</v>
      </c>
    </row>
    <row r="8" spans="1:20" ht="15.6" x14ac:dyDescent="0.3">
      <c r="A8" s="5" t="s">
        <v>8</v>
      </c>
      <c r="B8" s="4">
        <v>44884.640277777777</v>
      </c>
      <c r="C8" s="5" t="s">
        <v>26</v>
      </c>
      <c r="D8" s="5" t="s">
        <v>35</v>
      </c>
      <c r="E8" s="6">
        <v>5.99</v>
      </c>
      <c r="F8" s="8" t="str">
        <f t="shared" si="0"/>
        <v>Samll</v>
      </c>
    </row>
    <row r="9" spans="1:20" ht="18" customHeight="1" x14ac:dyDescent="0.3">
      <c r="A9" s="5" t="s">
        <v>9</v>
      </c>
      <c r="B9" s="4">
        <v>44884.640972222223</v>
      </c>
      <c r="C9" s="5" t="s">
        <v>26</v>
      </c>
      <c r="D9" s="5" t="s">
        <v>35</v>
      </c>
      <c r="E9" s="6">
        <v>5.99</v>
      </c>
      <c r="F9" s="8" t="str">
        <f t="shared" si="0"/>
        <v>Samll</v>
      </c>
      <c r="I9" s="22" t="s">
        <v>124</v>
      </c>
      <c r="J9" s="22"/>
      <c r="K9" s="22"/>
      <c r="L9" s="22"/>
      <c r="M9" s="22"/>
      <c r="N9" s="22"/>
      <c r="O9" s="22"/>
      <c r="P9" s="22"/>
      <c r="Q9" s="22"/>
      <c r="R9" s="22"/>
      <c r="S9" s="22"/>
      <c r="T9" s="22"/>
    </row>
    <row r="10" spans="1:20" ht="15.6" x14ac:dyDescent="0.3">
      <c r="A10" s="5" t="s">
        <v>10</v>
      </c>
      <c r="B10" s="4">
        <v>44884.640972222223</v>
      </c>
      <c r="C10" s="5" t="s">
        <v>26</v>
      </c>
      <c r="D10" s="5" t="s">
        <v>35</v>
      </c>
      <c r="E10" s="6">
        <v>5.99</v>
      </c>
      <c r="F10" s="8" t="str">
        <f t="shared" si="0"/>
        <v>Samll</v>
      </c>
      <c r="I10" s="22"/>
      <c r="J10" s="22"/>
      <c r="K10" s="22"/>
      <c r="L10" s="22"/>
      <c r="M10" s="22"/>
      <c r="N10" s="22"/>
      <c r="O10" s="22"/>
      <c r="P10" s="22"/>
      <c r="Q10" s="22"/>
      <c r="R10" s="22"/>
      <c r="S10" s="22"/>
      <c r="T10" s="22"/>
    </row>
    <row r="11" spans="1:20" ht="15.6" x14ac:dyDescent="0.3">
      <c r="A11" s="5" t="s">
        <v>11</v>
      </c>
      <c r="B11" s="4">
        <v>44884.649305555555</v>
      </c>
      <c r="C11" s="5" t="s">
        <v>27</v>
      </c>
      <c r="D11" s="5" t="s">
        <v>36</v>
      </c>
      <c r="E11" s="6">
        <v>7.99</v>
      </c>
      <c r="F11" s="8" t="str">
        <f t="shared" si="0"/>
        <v>Medium</v>
      </c>
    </row>
    <row r="12" spans="1:20" ht="15.6" x14ac:dyDescent="0.3">
      <c r="A12" s="5" t="s">
        <v>12</v>
      </c>
      <c r="B12" s="4">
        <v>44884.65</v>
      </c>
      <c r="C12" s="5" t="s">
        <v>27</v>
      </c>
      <c r="D12" s="5" t="s">
        <v>33</v>
      </c>
      <c r="E12" s="6">
        <v>2.99</v>
      </c>
      <c r="F12" s="8" t="str">
        <f t="shared" si="0"/>
        <v>Samll</v>
      </c>
      <c r="L12" s="16" t="s">
        <v>125</v>
      </c>
    </row>
    <row r="13" spans="1:20" ht="15.6" x14ac:dyDescent="0.3">
      <c r="A13" s="5" t="s">
        <v>13</v>
      </c>
      <c r="B13" s="4">
        <v>44884.65625</v>
      </c>
      <c r="C13" s="5" t="s">
        <v>37</v>
      </c>
      <c r="D13" s="5" t="s">
        <v>32</v>
      </c>
      <c r="E13" s="6">
        <v>12.99</v>
      </c>
      <c r="F13" s="8" t="str">
        <f t="shared" si="0"/>
        <v>Large</v>
      </c>
      <c r="L13" t="s">
        <v>126</v>
      </c>
    </row>
    <row r="14" spans="1:20" ht="15.6" x14ac:dyDescent="0.3">
      <c r="A14" s="5" t="s">
        <v>14</v>
      </c>
      <c r="B14" s="4">
        <v>44884.65625</v>
      </c>
      <c r="C14" s="5" t="s">
        <v>37</v>
      </c>
      <c r="D14" s="5" t="s">
        <v>33</v>
      </c>
      <c r="E14" s="6">
        <v>1.5</v>
      </c>
      <c r="F14" s="8" t="str">
        <f t="shared" si="0"/>
        <v>Samll</v>
      </c>
      <c r="L14" t="s">
        <v>127</v>
      </c>
    </row>
    <row r="15" spans="1:20" ht="15.6" x14ac:dyDescent="0.3">
      <c r="A15" s="5" t="s">
        <v>15</v>
      </c>
      <c r="B15" s="4">
        <v>44884.663194444445</v>
      </c>
      <c r="C15" s="5" t="s">
        <v>37</v>
      </c>
      <c r="D15" s="5" t="s">
        <v>35</v>
      </c>
      <c r="E15" s="6">
        <v>4.99</v>
      </c>
      <c r="F15" s="8" t="str">
        <f t="shared" si="0"/>
        <v>Samll</v>
      </c>
      <c r="L15" t="s">
        <v>128</v>
      </c>
    </row>
    <row r="16" spans="1:20" ht="15.6" x14ac:dyDescent="0.3">
      <c r="A16" s="5" t="s">
        <v>16</v>
      </c>
      <c r="B16" s="4">
        <v>44884.664583333331</v>
      </c>
      <c r="C16" s="5" t="s">
        <v>28</v>
      </c>
      <c r="D16" s="5" t="s">
        <v>35</v>
      </c>
      <c r="E16" s="6">
        <v>5.99</v>
      </c>
      <c r="F16" s="8" t="str">
        <f t="shared" si="0"/>
        <v>Samll</v>
      </c>
    </row>
    <row r="17" spans="1:6" ht="15.6" x14ac:dyDescent="0.3">
      <c r="A17" s="5" t="s">
        <v>17</v>
      </c>
      <c r="B17" s="4">
        <v>44884.664583333331</v>
      </c>
      <c r="C17" s="5" t="s">
        <v>28</v>
      </c>
      <c r="D17" s="5" t="s">
        <v>32</v>
      </c>
      <c r="E17" s="6">
        <v>12.99</v>
      </c>
      <c r="F17" s="8" t="str">
        <f t="shared" si="0"/>
        <v>Large</v>
      </c>
    </row>
    <row r="18" spans="1:6" ht="15.6" x14ac:dyDescent="0.3">
      <c r="A18" s="5" t="s">
        <v>18</v>
      </c>
      <c r="B18" s="4">
        <v>44884.664583333331</v>
      </c>
      <c r="C18" s="5" t="s">
        <v>28</v>
      </c>
      <c r="D18" s="5" t="s">
        <v>32</v>
      </c>
      <c r="E18" s="6">
        <v>9.99</v>
      </c>
      <c r="F18" s="8" t="str">
        <f t="shared" si="0"/>
        <v>Medium</v>
      </c>
    </row>
    <row r="19" spans="1:6" ht="15.6" x14ac:dyDescent="0.3">
      <c r="A19" s="5" t="s">
        <v>19</v>
      </c>
      <c r="B19" s="4">
        <v>44884.664583333331</v>
      </c>
      <c r="C19" s="5" t="s">
        <v>28</v>
      </c>
      <c r="D19" s="5" t="s">
        <v>32</v>
      </c>
      <c r="E19" s="6">
        <v>9.99</v>
      </c>
      <c r="F19" s="8" t="str">
        <f t="shared" si="0"/>
        <v>Medium</v>
      </c>
    </row>
    <row r="20" spans="1:6" ht="15.6" x14ac:dyDescent="0.3">
      <c r="A20" s="5" t="s">
        <v>20</v>
      </c>
      <c r="B20" s="4">
        <v>44884.664583333331</v>
      </c>
      <c r="C20" s="5" t="s">
        <v>28</v>
      </c>
      <c r="D20" s="5" t="s">
        <v>33</v>
      </c>
      <c r="E20" s="6">
        <v>2.99</v>
      </c>
      <c r="F20" s="8" t="str">
        <f t="shared" si="0"/>
        <v>Samll</v>
      </c>
    </row>
    <row r="21" spans="1:6" ht="15.6" x14ac:dyDescent="0.3">
      <c r="A21" s="5" t="s">
        <v>21</v>
      </c>
      <c r="B21" s="4">
        <v>44884.684027777781</v>
      </c>
      <c r="C21" s="5" t="s">
        <v>29</v>
      </c>
      <c r="D21" s="5" t="s">
        <v>38</v>
      </c>
      <c r="E21" s="6">
        <v>1.99</v>
      </c>
      <c r="F21" s="8" t="str">
        <f t="shared" si="0"/>
        <v>Samll</v>
      </c>
    </row>
    <row r="22" spans="1:6" ht="15.6" x14ac:dyDescent="0.3">
      <c r="A22" s="5" t="s">
        <v>22</v>
      </c>
      <c r="B22" s="4">
        <v>44884.697916666664</v>
      </c>
      <c r="C22" s="5" t="s">
        <v>30</v>
      </c>
      <c r="D22" s="5" t="s">
        <v>32</v>
      </c>
      <c r="E22" s="6">
        <v>7.99</v>
      </c>
      <c r="F22" s="8" t="str">
        <f t="shared" si="0"/>
        <v>Medium</v>
      </c>
    </row>
    <row r="23" spans="1:6" ht="15.6" x14ac:dyDescent="0.3">
      <c r="A23" s="5" t="s">
        <v>23</v>
      </c>
      <c r="B23" s="4">
        <v>44884.697916666664</v>
      </c>
      <c r="C23" s="5" t="s">
        <v>30</v>
      </c>
      <c r="D23" s="5" t="s">
        <v>34</v>
      </c>
      <c r="E23" s="6">
        <v>5.99</v>
      </c>
      <c r="F23" s="8" t="str">
        <f t="shared" si="0"/>
        <v>Samll</v>
      </c>
    </row>
    <row r="24" spans="1:6" ht="15.6" x14ac:dyDescent="0.3">
      <c r="A24" s="5" t="s">
        <v>24</v>
      </c>
      <c r="B24" s="4">
        <v>44884.699305555558</v>
      </c>
      <c r="C24" s="5" t="s">
        <v>30</v>
      </c>
      <c r="D24" s="5" t="s">
        <v>33</v>
      </c>
      <c r="E24" s="6">
        <v>2.99</v>
      </c>
      <c r="F24" s="8" t="str">
        <f t="shared" si="0"/>
        <v>Samll</v>
      </c>
    </row>
  </sheetData>
  <mergeCells count="1">
    <mergeCell ref="I9:T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573-D74F-4C50-954C-4653B39620AF}">
  <dimension ref="A1:T21"/>
  <sheetViews>
    <sheetView workbookViewId="0">
      <selection activeCell="F21" sqref="F21"/>
    </sheetView>
  </sheetViews>
  <sheetFormatPr defaultRowHeight="14.4" x14ac:dyDescent="0.3"/>
  <cols>
    <col min="1" max="1" width="10" bestFit="1" customWidth="1"/>
    <col min="2" max="2" width="13.44140625" bestFit="1" customWidth="1"/>
    <col min="3" max="3" width="9.44140625" bestFit="1" customWidth="1"/>
    <col min="4" max="4" width="13.21875" bestFit="1" customWidth="1"/>
    <col min="6" max="6" width="12.88671875" customWidth="1"/>
    <col min="11" max="11" width="13.21875" bestFit="1" customWidth="1"/>
    <col min="12" max="12" width="14.109375" bestFit="1" customWidth="1"/>
    <col min="13" max="13" width="12.44140625" bestFit="1" customWidth="1"/>
  </cols>
  <sheetData>
    <row r="1" spans="1:20" ht="18" x14ac:dyDescent="0.3">
      <c r="A1" s="2" t="s">
        <v>44</v>
      </c>
      <c r="B1" s="2" t="s">
        <v>69</v>
      </c>
      <c r="C1" s="2" t="s">
        <v>65</v>
      </c>
      <c r="D1" s="2" t="s">
        <v>46</v>
      </c>
      <c r="E1" s="2" t="s">
        <v>45</v>
      </c>
      <c r="F1" s="3" t="s">
        <v>47</v>
      </c>
    </row>
    <row r="2" spans="1:20" ht="15.6" x14ac:dyDescent="0.3">
      <c r="A2" s="5" t="s">
        <v>25</v>
      </c>
      <c r="B2" s="9">
        <v>44872</v>
      </c>
      <c r="C2" s="5" t="s">
        <v>68</v>
      </c>
      <c r="D2" s="5" t="s">
        <v>48</v>
      </c>
      <c r="E2" s="5">
        <v>91</v>
      </c>
      <c r="F2" s="8" t="str">
        <f>IF(D2="Physics",IF(E2&gt;90,"Outstanding",IF(E2&gt;60,"Good","Bad")),IF(D2="Chemistry",IF(E2&gt;80,"Outstanding",IF(E2&gt;50,"Good")),IF(D2="Mathematics",IF(E2&gt;70,"Outstanding",IF(E2&gt;40,"Good","Bad")))))</f>
        <v>Outstanding</v>
      </c>
    </row>
    <row r="3" spans="1:20" ht="15.6" x14ac:dyDescent="0.3">
      <c r="A3" s="5" t="s">
        <v>49</v>
      </c>
      <c r="B3" s="9">
        <v>44874</v>
      </c>
      <c r="C3" s="5" t="s">
        <v>66</v>
      </c>
      <c r="D3" s="5" t="s">
        <v>50</v>
      </c>
      <c r="E3" s="5">
        <v>89</v>
      </c>
      <c r="F3" s="8" t="str">
        <f t="shared" ref="F3:F21" si="0">IF(D3="Physics",IF(E3&gt;90,"Outstanding",IF(E3&gt;60,"Good","Bad")),IF(D3="Chemistry",IF(E3&gt;80,"Outstanding",IF(E3&gt;50,"Good")),IF(D3="Mathematics",IF(E3&gt;70,"Outstanding",IF(E3&gt;40,"Good","Bad")))))</f>
        <v>Outstanding</v>
      </c>
    </row>
    <row r="4" spans="1:20" ht="15.6" x14ac:dyDescent="0.3">
      <c r="A4" s="5" t="s">
        <v>51</v>
      </c>
      <c r="B4" s="9">
        <v>44875</v>
      </c>
      <c r="C4" s="5" t="s">
        <v>67</v>
      </c>
      <c r="D4" s="5" t="s">
        <v>52</v>
      </c>
      <c r="E4" s="5">
        <v>58</v>
      </c>
      <c r="F4" s="8" t="str">
        <f t="shared" si="0"/>
        <v>Good</v>
      </c>
    </row>
    <row r="5" spans="1:20" ht="15.6" x14ac:dyDescent="0.3">
      <c r="A5" s="5" t="s">
        <v>53</v>
      </c>
      <c r="B5" s="9">
        <v>44872</v>
      </c>
      <c r="C5" s="5" t="s">
        <v>68</v>
      </c>
      <c r="D5" s="5" t="s">
        <v>48</v>
      </c>
      <c r="E5" s="5">
        <v>17</v>
      </c>
      <c r="F5" s="8" t="str">
        <f t="shared" si="0"/>
        <v>Bad</v>
      </c>
      <c r="H5" s="23" t="s">
        <v>130</v>
      </c>
      <c r="I5" s="23"/>
      <c r="J5" s="23"/>
      <c r="K5" s="23"/>
      <c r="L5" s="23"/>
      <c r="M5" s="23"/>
      <c r="N5" s="23"/>
      <c r="O5" s="23"/>
      <c r="P5" s="23"/>
      <c r="Q5" s="23"/>
      <c r="R5" s="23"/>
      <c r="S5" s="23"/>
      <c r="T5" s="23"/>
    </row>
    <row r="6" spans="1:20" ht="15.6" x14ac:dyDescent="0.3">
      <c r="A6" s="5" t="s">
        <v>54</v>
      </c>
      <c r="B6" s="9">
        <v>44872</v>
      </c>
      <c r="C6" s="5" t="s">
        <v>68</v>
      </c>
      <c r="D6" s="5" t="s">
        <v>48</v>
      </c>
      <c r="E6" s="5">
        <v>34</v>
      </c>
      <c r="F6" s="8" t="str">
        <f t="shared" si="0"/>
        <v>Bad</v>
      </c>
      <c r="H6" s="23"/>
      <c r="I6" s="23"/>
      <c r="J6" s="23"/>
      <c r="K6" s="23"/>
      <c r="L6" s="23"/>
      <c r="M6" s="23"/>
      <c r="N6" s="23"/>
      <c r="O6" s="23"/>
      <c r="P6" s="23"/>
      <c r="Q6" s="23"/>
      <c r="R6" s="23"/>
      <c r="S6" s="23"/>
      <c r="T6" s="23"/>
    </row>
    <row r="7" spans="1:20" ht="15.6" x14ac:dyDescent="0.3">
      <c r="A7" s="5" t="s">
        <v>55</v>
      </c>
      <c r="B7" s="9">
        <v>44875</v>
      </c>
      <c r="C7" s="5" t="s">
        <v>67</v>
      </c>
      <c r="D7" s="5" t="s">
        <v>52</v>
      </c>
      <c r="E7" s="5">
        <v>74</v>
      </c>
      <c r="F7" s="8" t="str">
        <f t="shared" si="0"/>
        <v>Good</v>
      </c>
      <c r="H7" s="23"/>
      <c r="I7" s="23"/>
      <c r="J7" s="23"/>
      <c r="K7" s="23"/>
      <c r="L7" s="23"/>
      <c r="M7" s="23"/>
      <c r="N7" s="23"/>
      <c r="O7" s="23"/>
      <c r="P7" s="23"/>
      <c r="Q7" s="23"/>
      <c r="R7" s="23"/>
      <c r="S7" s="23"/>
      <c r="T7" s="23"/>
    </row>
    <row r="8" spans="1:20" ht="15.6" x14ac:dyDescent="0.3">
      <c r="A8" s="5" t="s">
        <v>28</v>
      </c>
      <c r="B8" s="9">
        <v>44874</v>
      </c>
      <c r="C8" s="5" t="s">
        <v>66</v>
      </c>
      <c r="D8" s="5" t="s">
        <v>50</v>
      </c>
      <c r="E8" s="5">
        <v>18</v>
      </c>
      <c r="F8" s="8" t="str">
        <f t="shared" si="0"/>
        <v>Bad</v>
      </c>
      <c r="H8" s="23"/>
      <c r="I8" s="23"/>
      <c r="J8" s="23"/>
      <c r="K8" s="23"/>
      <c r="L8" s="23"/>
      <c r="M8" s="23"/>
      <c r="N8" s="23"/>
      <c r="O8" s="23"/>
      <c r="P8" s="23"/>
      <c r="Q8" s="23"/>
      <c r="R8" s="23"/>
      <c r="S8" s="23"/>
      <c r="T8" s="23"/>
    </row>
    <row r="9" spans="1:20" ht="15.6" x14ac:dyDescent="0.3">
      <c r="A9" s="5" t="s">
        <v>56</v>
      </c>
      <c r="B9" s="9">
        <v>44874</v>
      </c>
      <c r="C9" s="5" t="s">
        <v>66</v>
      </c>
      <c r="D9" s="5" t="s">
        <v>50</v>
      </c>
      <c r="E9" s="5">
        <v>37</v>
      </c>
      <c r="F9" s="8" t="str">
        <f t="shared" si="0"/>
        <v>Bad</v>
      </c>
      <c r="H9" s="23"/>
      <c r="I9" s="23"/>
      <c r="J9" s="23"/>
      <c r="K9" s="23"/>
      <c r="L9" s="23"/>
      <c r="M9" s="23"/>
      <c r="N9" s="23"/>
      <c r="O9" s="23"/>
      <c r="P9" s="23"/>
      <c r="Q9" s="23"/>
      <c r="R9" s="23"/>
      <c r="S9" s="23"/>
      <c r="T9" s="23"/>
    </row>
    <row r="10" spans="1:20" ht="15.6" x14ac:dyDescent="0.3">
      <c r="A10" s="5" t="s">
        <v>27</v>
      </c>
      <c r="B10" s="9">
        <v>44875</v>
      </c>
      <c r="C10" s="5" t="s">
        <v>67</v>
      </c>
      <c r="D10" s="5" t="s">
        <v>52</v>
      </c>
      <c r="E10" s="5">
        <v>79</v>
      </c>
      <c r="F10" s="8" t="str">
        <f t="shared" si="0"/>
        <v>Good</v>
      </c>
    </row>
    <row r="11" spans="1:20" ht="18" x14ac:dyDescent="0.3">
      <c r="A11" s="5" t="s">
        <v>29</v>
      </c>
      <c r="B11" s="9">
        <v>44874</v>
      </c>
      <c r="C11" s="5" t="s">
        <v>66</v>
      </c>
      <c r="D11" s="5" t="s">
        <v>50</v>
      </c>
      <c r="E11" s="5">
        <v>5</v>
      </c>
      <c r="F11" s="8" t="str">
        <f t="shared" si="0"/>
        <v>Bad</v>
      </c>
      <c r="K11" s="10" t="s">
        <v>46</v>
      </c>
      <c r="L11" s="10" t="s">
        <v>70</v>
      </c>
      <c r="M11" s="10" t="s">
        <v>47</v>
      </c>
    </row>
    <row r="12" spans="1:20" ht="15.6" x14ac:dyDescent="0.3">
      <c r="A12" s="5" t="s">
        <v>30</v>
      </c>
      <c r="B12" s="9">
        <v>44874</v>
      </c>
      <c r="C12" s="5" t="s">
        <v>66</v>
      </c>
      <c r="D12" s="5" t="s">
        <v>50</v>
      </c>
      <c r="E12" s="5">
        <v>84</v>
      </c>
      <c r="F12" s="8" t="str">
        <f t="shared" si="0"/>
        <v>Outstanding</v>
      </c>
      <c r="K12" s="24" t="s">
        <v>48</v>
      </c>
      <c r="L12" s="5" t="s">
        <v>71</v>
      </c>
      <c r="M12" s="11" t="s">
        <v>72</v>
      </c>
    </row>
    <row r="13" spans="1:20" ht="15.6" x14ac:dyDescent="0.3">
      <c r="A13" s="5" t="s">
        <v>57</v>
      </c>
      <c r="B13" s="9">
        <v>44872</v>
      </c>
      <c r="C13" s="5" t="s">
        <v>68</v>
      </c>
      <c r="D13" s="5" t="s">
        <v>48</v>
      </c>
      <c r="E13" s="5">
        <v>58</v>
      </c>
      <c r="F13" s="8" t="str">
        <f t="shared" si="0"/>
        <v>Bad</v>
      </c>
      <c r="K13" s="25"/>
      <c r="L13" s="5" t="s">
        <v>73</v>
      </c>
      <c r="M13" s="11" t="s">
        <v>74</v>
      </c>
    </row>
    <row r="14" spans="1:20" ht="15.6" x14ac:dyDescent="0.3">
      <c r="A14" s="5" t="s">
        <v>26</v>
      </c>
      <c r="B14" s="9">
        <v>44874</v>
      </c>
      <c r="C14" s="5" t="s">
        <v>66</v>
      </c>
      <c r="D14" s="5" t="s">
        <v>50</v>
      </c>
      <c r="E14" s="5">
        <v>86</v>
      </c>
      <c r="F14" s="8" t="str">
        <f t="shared" si="0"/>
        <v>Outstanding</v>
      </c>
      <c r="K14" s="26"/>
      <c r="L14" s="5" t="s">
        <v>75</v>
      </c>
      <c r="M14" s="11" t="s">
        <v>76</v>
      </c>
    </row>
    <row r="15" spans="1:20" ht="15.6" x14ac:dyDescent="0.3">
      <c r="A15" s="5" t="s">
        <v>58</v>
      </c>
      <c r="B15" s="9">
        <v>44874</v>
      </c>
      <c r="C15" s="5" t="s">
        <v>66</v>
      </c>
      <c r="D15" s="5" t="s">
        <v>50</v>
      </c>
      <c r="E15" s="5">
        <v>44</v>
      </c>
      <c r="F15" s="8" t="str">
        <f t="shared" si="0"/>
        <v>Good</v>
      </c>
      <c r="K15" s="24" t="s">
        <v>52</v>
      </c>
      <c r="L15" s="5" t="s">
        <v>77</v>
      </c>
      <c r="M15" s="11" t="s">
        <v>72</v>
      </c>
    </row>
    <row r="16" spans="1:20" ht="15.6" x14ac:dyDescent="0.3">
      <c r="A16" s="5" t="s">
        <v>59</v>
      </c>
      <c r="B16" s="9">
        <v>44872</v>
      </c>
      <c r="C16" s="5" t="s">
        <v>68</v>
      </c>
      <c r="D16" s="5" t="s">
        <v>48</v>
      </c>
      <c r="E16" s="5">
        <v>36</v>
      </c>
      <c r="F16" s="8" t="str">
        <f t="shared" si="0"/>
        <v>Bad</v>
      </c>
      <c r="K16" s="25"/>
      <c r="L16" s="5" t="s">
        <v>78</v>
      </c>
      <c r="M16" s="11" t="s">
        <v>74</v>
      </c>
    </row>
    <row r="17" spans="1:13" ht="15.6" x14ac:dyDescent="0.3">
      <c r="A17" s="5" t="s">
        <v>60</v>
      </c>
      <c r="B17" s="9">
        <v>44875</v>
      </c>
      <c r="C17" s="5" t="s">
        <v>67</v>
      </c>
      <c r="D17" s="5" t="s">
        <v>52</v>
      </c>
      <c r="E17" s="5">
        <v>53</v>
      </c>
      <c r="F17" s="8" t="str">
        <f t="shared" si="0"/>
        <v>Good</v>
      </c>
      <c r="K17" s="26"/>
      <c r="L17" s="5" t="s">
        <v>79</v>
      </c>
      <c r="M17" s="11" t="s">
        <v>76</v>
      </c>
    </row>
    <row r="18" spans="1:13" ht="15.6" x14ac:dyDescent="0.3">
      <c r="A18" s="5" t="s">
        <v>61</v>
      </c>
      <c r="B18" s="9">
        <v>44874</v>
      </c>
      <c r="C18" s="5" t="s">
        <v>66</v>
      </c>
      <c r="D18" s="5" t="s">
        <v>50</v>
      </c>
      <c r="E18" s="5">
        <v>29</v>
      </c>
      <c r="F18" s="8" t="str">
        <f t="shared" si="0"/>
        <v>Bad</v>
      </c>
      <c r="K18" s="24" t="s">
        <v>50</v>
      </c>
      <c r="L18" s="5" t="s">
        <v>80</v>
      </c>
      <c r="M18" s="11" t="s">
        <v>72</v>
      </c>
    </row>
    <row r="19" spans="1:13" ht="15.6" x14ac:dyDescent="0.3">
      <c r="A19" s="5" t="s">
        <v>62</v>
      </c>
      <c r="B19" s="9">
        <v>44872</v>
      </c>
      <c r="C19" s="5" t="s">
        <v>68</v>
      </c>
      <c r="D19" s="5" t="s">
        <v>48</v>
      </c>
      <c r="E19" s="5">
        <v>22</v>
      </c>
      <c r="F19" s="8" t="str">
        <f t="shared" si="0"/>
        <v>Bad</v>
      </c>
      <c r="K19" s="25"/>
      <c r="L19" s="5" t="s">
        <v>81</v>
      </c>
      <c r="M19" s="11" t="s">
        <v>74</v>
      </c>
    </row>
    <row r="20" spans="1:13" ht="15.6" x14ac:dyDescent="0.3">
      <c r="A20" s="5" t="s">
        <v>63</v>
      </c>
      <c r="B20" s="9">
        <v>44875</v>
      </c>
      <c r="C20" s="5" t="s">
        <v>67</v>
      </c>
      <c r="D20" s="5" t="s">
        <v>52</v>
      </c>
      <c r="E20" s="5">
        <v>44</v>
      </c>
      <c r="F20" s="8" t="b">
        <f>IF(D20="Physics",IF(E20&gt;90,"Outstanding",IF(E20&gt;60,"Good","Bad")),IF(D20="Chemistry",IF(E20&gt;80,"Outstanding",IF(E20&gt;50,"Good")),IF(D20="Mathematics",IF(E20&gt;70,"Outstanding",IF(E20&gt;40,"Good","Bad")))))</f>
        <v>0</v>
      </c>
      <c r="K20" s="26"/>
      <c r="L20" s="5" t="s">
        <v>82</v>
      </c>
      <c r="M20" s="11" t="s">
        <v>76</v>
      </c>
    </row>
    <row r="21" spans="1:13" ht="15.6" x14ac:dyDescent="0.3">
      <c r="A21" s="5" t="s">
        <v>64</v>
      </c>
      <c r="B21" s="9">
        <v>44872</v>
      </c>
      <c r="C21" s="5" t="s">
        <v>68</v>
      </c>
      <c r="D21" s="5" t="s">
        <v>48</v>
      </c>
      <c r="E21" s="5">
        <v>89</v>
      </c>
      <c r="F21" s="8" t="str">
        <f t="shared" si="0"/>
        <v>Good</v>
      </c>
    </row>
  </sheetData>
  <mergeCells count="4">
    <mergeCell ref="H5:T9"/>
    <mergeCell ref="K12:K14"/>
    <mergeCell ref="K15:K17"/>
    <mergeCell ref="K18:K2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5CB6-16FD-4782-9619-A6FA5ACFB35E}">
  <dimension ref="A1:R21"/>
  <sheetViews>
    <sheetView workbookViewId="0">
      <selection activeCell="G18" sqref="G18"/>
    </sheetView>
  </sheetViews>
  <sheetFormatPr defaultRowHeight="14.4" x14ac:dyDescent="0.3"/>
  <cols>
    <col min="2" max="2" width="9.21875" bestFit="1" customWidth="1"/>
    <col min="3" max="3" width="11.109375" bestFit="1" customWidth="1"/>
    <col min="4" max="4" width="11.6640625" bestFit="1" customWidth="1"/>
    <col min="5" max="5" width="9.33203125" customWidth="1"/>
    <col min="6" max="6" width="14" bestFit="1" customWidth="1"/>
    <col min="12" max="12" width="20.33203125" bestFit="1" customWidth="1"/>
    <col min="13" max="13" width="14" bestFit="1" customWidth="1"/>
  </cols>
  <sheetData>
    <row r="1" spans="1:18" ht="18" x14ac:dyDescent="0.3">
      <c r="A1" s="2" t="s">
        <v>106</v>
      </c>
      <c r="B1" s="2" t="s">
        <v>101</v>
      </c>
      <c r="C1" s="2" t="s">
        <v>84</v>
      </c>
      <c r="D1" s="2" t="s">
        <v>85</v>
      </c>
      <c r="E1" s="2" t="s">
        <v>96</v>
      </c>
      <c r="F1" s="3" t="s">
        <v>86</v>
      </c>
    </row>
    <row r="2" spans="1:18" ht="15.6" x14ac:dyDescent="0.3">
      <c r="A2" s="5">
        <v>1</v>
      </c>
      <c r="B2" s="5" t="s">
        <v>102</v>
      </c>
      <c r="C2" s="5" t="s">
        <v>87</v>
      </c>
      <c r="D2" s="12">
        <v>1046700</v>
      </c>
      <c r="E2" s="5" t="s">
        <v>97</v>
      </c>
      <c r="F2" s="13">
        <f>IF(D2&gt;900000,7%,IF(D2&gt;=750000,5%,3%))</f>
        <v>7.0000000000000007E-2</v>
      </c>
      <c r="G2" s="17">
        <f>IF(D2&lt;600000,0%,IF(D2&lt;=750000,3%,IF(D2&lt;=900000,5%,7%)))</f>
        <v>7.0000000000000007E-2</v>
      </c>
    </row>
    <row r="3" spans="1:18" ht="15.6" x14ac:dyDescent="0.3">
      <c r="A3" s="5">
        <v>2</v>
      </c>
      <c r="B3" s="5" t="s">
        <v>102</v>
      </c>
      <c r="C3" s="5" t="s">
        <v>88</v>
      </c>
      <c r="D3" s="12">
        <v>680006</v>
      </c>
      <c r="E3" s="5" t="s">
        <v>98</v>
      </c>
      <c r="F3" s="13">
        <f t="shared" ref="F3:F21" si="0">IF(D3&gt;900000,7%,IF(D3&gt;=750000,5%,3%))</f>
        <v>0.03</v>
      </c>
      <c r="G3" s="17">
        <f t="shared" ref="G3:G21" si="1">IF(D3&lt;600000,0%,IF(D3&lt;=750000,3%,IF(D3&lt;=900000,5%,7%)))</f>
        <v>0.03</v>
      </c>
    </row>
    <row r="4" spans="1:18" ht="15.6" x14ac:dyDescent="0.3">
      <c r="A4" s="5">
        <v>3</v>
      </c>
      <c r="B4" s="5" t="s">
        <v>102</v>
      </c>
      <c r="C4" s="5" t="s">
        <v>51</v>
      </c>
      <c r="D4" s="12">
        <v>727370</v>
      </c>
      <c r="E4" s="5" t="s">
        <v>97</v>
      </c>
      <c r="F4" s="13">
        <f t="shared" si="0"/>
        <v>0.03</v>
      </c>
      <c r="G4" s="17">
        <f t="shared" si="1"/>
        <v>0.03</v>
      </c>
    </row>
    <row r="5" spans="1:18" ht="15.6" x14ac:dyDescent="0.3">
      <c r="A5" s="5">
        <v>4</v>
      </c>
      <c r="B5" s="5" t="s">
        <v>102</v>
      </c>
      <c r="C5" s="5" t="s">
        <v>89</v>
      </c>
      <c r="D5" s="12">
        <v>500543</v>
      </c>
      <c r="E5" s="5" t="s">
        <v>98</v>
      </c>
      <c r="F5" s="13">
        <f t="shared" si="0"/>
        <v>0.03</v>
      </c>
      <c r="G5" s="17">
        <f t="shared" si="1"/>
        <v>0</v>
      </c>
    </row>
    <row r="6" spans="1:18" ht="15.6" x14ac:dyDescent="0.3">
      <c r="A6" s="5">
        <v>5</v>
      </c>
      <c r="B6" s="5" t="s">
        <v>102</v>
      </c>
      <c r="C6" s="5" t="s">
        <v>54</v>
      </c>
      <c r="D6" s="12">
        <v>1004356</v>
      </c>
      <c r="E6" s="5" t="s">
        <v>99</v>
      </c>
      <c r="F6" s="13">
        <f t="shared" si="0"/>
        <v>7.0000000000000007E-2</v>
      </c>
      <c r="G6" s="17">
        <f t="shared" si="1"/>
        <v>7.0000000000000007E-2</v>
      </c>
    </row>
    <row r="7" spans="1:18" ht="18" customHeight="1" x14ac:dyDescent="0.3">
      <c r="A7" s="5">
        <v>6</v>
      </c>
      <c r="B7" s="5" t="s">
        <v>103</v>
      </c>
      <c r="C7" s="5" t="s">
        <v>90</v>
      </c>
      <c r="D7" s="12">
        <v>1168017</v>
      </c>
      <c r="E7" s="5" t="s">
        <v>100</v>
      </c>
      <c r="F7" s="13">
        <f t="shared" si="0"/>
        <v>7.0000000000000007E-2</v>
      </c>
      <c r="G7" s="17">
        <f t="shared" si="1"/>
        <v>7.0000000000000007E-2</v>
      </c>
      <c r="I7" s="18" t="s">
        <v>129</v>
      </c>
      <c r="J7" s="18"/>
      <c r="K7" s="18"/>
      <c r="L7" s="18"/>
      <c r="M7" s="18"/>
      <c r="N7" s="18"/>
      <c r="O7" s="18"/>
      <c r="P7" s="18"/>
      <c r="Q7" s="18"/>
      <c r="R7" s="18"/>
    </row>
    <row r="8" spans="1:18" ht="15.6" x14ac:dyDescent="0.3">
      <c r="A8" s="5">
        <v>7</v>
      </c>
      <c r="B8" s="5" t="s">
        <v>103</v>
      </c>
      <c r="C8" s="5" t="s">
        <v>28</v>
      </c>
      <c r="D8" s="12">
        <v>545785</v>
      </c>
      <c r="E8" s="5" t="s">
        <v>99</v>
      </c>
      <c r="F8" s="13">
        <f t="shared" si="0"/>
        <v>0.03</v>
      </c>
      <c r="G8" s="17">
        <f t="shared" si="1"/>
        <v>0</v>
      </c>
      <c r="I8" s="18"/>
      <c r="J8" s="18"/>
      <c r="K8" s="18"/>
      <c r="L8" s="18"/>
      <c r="M8" s="18"/>
      <c r="N8" s="18"/>
      <c r="O8" s="18"/>
      <c r="P8" s="18"/>
      <c r="Q8" s="18"/>
      <c r="R8" s="18"/>
    </row>
    <row r="9" spans="1:18" ht="15.6" x14ac:dyDescent="0.3">
      <c r="A9" s="5">
        <v>8</v>
      </c>
      <c r="B9" s="5" t="s">
        <v>103</v>
      </c>
      <c r="C9" s="5" t="s">
        <v>56</v>
      </c>
      <c r="D9" s="12">
        <v>755408</v>
      </c>
      <c r="E9" s="5" t="s">
        <v>100</v>
      </c>
      <c r="F9" s="13">
        <f t="shared" si="0"/>
        <v>0.05</v>
      </c>
      <c r="G9" s="17">
        <f t="shared" si="1"/>
        <v>0.05</v>
      </c>
      <c r="I9" s="18"/>
      <c r="J9" s="18"/>
      <c r="K9" s="18"/>
      <c r="L9" s="18"/>
      <c r="M9" s="18"/>
      <c r="N9" s="18"/>
      <c r="O9" s="18"/>
      <c r="P9" s="18"/>
      <c r="Q9" s="18"/>
      <c r="R9" s="18"/>
    </row>
    <row r="10" spans="1:18" ht="15.6" x14ac:dyDescent="0.3">
      <c r="A10" s="5">
        <v>9</v>
      </c>
      <c r="B10" s="5" t="s">
        <v>102</v>
      </c>
      <c r="C10" s="5" t="s">
        <v>27</v>
      </c>
      <c r="D10" s="12">
        <v>1100283</v>
      </c>
      <c r="E10" s="5" t="s">
        <v>100</v>
      </c>
      <c r="F10" s="13">
        <f t="shared" si="0"/>
        <v>7.0000000000000007E-2</v>
      </c>
      <c r="G10" s="17">
        <f t="shared" si="1"/>
        <v>7.0000000000000007E-2</v>
      </c>
      <c r="I10" s="18"/>
      <c r="J10" s="18"/>
      <c r="K10" s="18"/>
      <c r="L10" s="18"/>
      <c r="M10" s="18"/>
      <c r="N10" s="18"/>
      <c r="O10" s="18"/>
      <c r="P10" s="18"/>
      <c r="Q10" s="18"/>
      <c r="R10" s="18"/>
    </row>
    <row r="11" spans="1:18" ht="15.6" x14ac:dyDescent="0.3">
      <c r="A11" s="5">
        <v>10</v>
      </c>
      <c r="B11" s="5" t="s">
        <v>102</v>
      </c>
      <c r="C11" s="5" t="s">
        <v>29</v>
      </c>
      <c r="D11" s="12">
        <v>1132846</v>
      </c>
      <c r="E11" s="5" t="s">
        <v>99</v>
      </c>
      <c r="F11" s="13">
        <f t="shared" si="0"/>
        <v>7.0000000000000007E-2</v>
      </c>
      <c r="G11" s="17">
        <f t="shared" si="1"/>
        <v>7.0000000000000007E-2</v>
      </c>
    </row>
    <row r="12" spans="1:18" ht="15.6" x14ac:dyDescent="0.3">
      <c r="A12" s="5">
        <v>11</v>
      </c>
      <c r="B12" s="5" t="s">
        <v>102</v>
      </c>
      <c r="C12" s="5" t="s">
        <v>30</v>
      </c>
      <c r="D12" s="12">
        <v>1101206</v>
      </c>
      <c r="E12" s="5" t="s">
        <v>100</v>
      </c>
      <c r="F12" s="13">
        <f t="shared" si="0"/>
        <v>7.0000000000000007E-2</v>
      </c>
      <c r="G12" s="17">
        <f t="shared" si="1"/>
        <v>7.0000000000000007E-2</v>
      </c>
    </row>
    <row r="13" spans="1:18" ht="18" x14ac:dyDescent="0.3">
      <c r="A13" s="5">
        <v>12</v>
      </c>
      <c r="B13" s="5" t="s">
        <v>103</v>
      </c>
      <c r="C13" s="5" t="s">
        <v>57</v>
      </c>
      <c r="D13" s="12">
        <v>882264</v>
      </c>
      <c r="E13" s="5" t="s">
        <v>97</v>
      </c>
      <c r="F13" s="13">
        <f t="shared" si="0"/>
        <v>0.05</v>
      </c>
      <c r="G13" s="17">
        <f t="shared" si="1"/>
        <v>0.05</v>
      </c>
      <c r="L13" s="10" t="s">
        <v>85</v>
      </c>
      <c r="M13" s="10" t="s">
        <v>86</v>
      </c>
    </row>
    <row r="14" spans="1:18" ht="15.6" x14ac:dyDescent="0.3">
      <c r="A14" s="5">
        <v>13</v>
      </c>
      <c r="B14" s="5" t="s">
        <v>104</v>
      </c>
      <c r="C14" s="5" t="s">
        <v>26</v>
      </c>
      <c r="D14" s="12">
        <v>1059305</v>
      </c>
      <c r="E14" s="5" t="s">
        <v>97</v>
      </c>
      <c r="F14" s="13">
        <f t="shared" si="0"/>
        <v>7.0000000000000007E-2</v>
      </c>
      <c r="G14" s="17">
        <f t="shared" si="1"/>
        <v>7.0000000000000007E-2</v>
      </c>
      <c r="L14" s="5" t="s">
        <v>91</v>
      </c>
      <c r="M14" s="11">
        <v>0</v>
      </c>
    </row>
    <row r="15" spans="1:18" ht="15.6" x14ac:dyDescent="0.3">
      <c r="A15" s="5">
        <v>14</v>
      </c>
      <c r="B15" s="5" t="s">
        <v>105</v>
      </c>
      <c r="C15" s="5" t="s">
        <v>58</v>
      </c>
      <c r="D15" s="12">
        <v>841687</v>
      </c>
      <c r="E15" s="5" t="s">
        <v>98</v>
      </c>
      <c r="F15" s="13">
        <f t="shared" si="0"/>
        <v>0.05</v>
      </c>
      <c r="G15" s="17">
        <f t="shared" si="1"/>
        <v>0.05</v>
      </c>
      <c r="L15" s="5" t="s">
        <v>92</v>
      </c>
      <c r="M15" s="11">
        <v>0.03</v>
      </c>
    </row>
    <row r="16" spans="1:18" ht="15.6" x14ac:dyDescent="0.3">
      <c r="A16" s="5">
        <v>15</v>
      </c>
      <c r="B16" s="5" t="s">
        <v>105</v>
      </c>
      <c r="C16" s="5" t="s">
        <v>59</v>
      </c>
      <c r="D16" s="12">
        <v>634195</v>
      </c>
      <c r="E16" s="5" t="s">
        <v>97</v>
      </c>
      <c r="F16" s="13">
        <f t="shared" si="0"/>
        <v>0.03</v>
      </c>
      <c r="G16" s="17">
        <f t="shared" si="1"/>
        <v>0.03</v>
      </c>
      <c r="L16" s="5" t="s">
        <v>93</v>
      </c>
      <c r="M16" s="11">
        <v>0.05</v>
      </c>
    </row>
    <row r="17" spans="1:13" ht="15.6" x14ac:dyDescent="0.3">
      <c r="A17" s="5">
        <v>16</v>
      </c>
      <c r="B17" s="5" t="s">
        <v>105</v>
      </c>
      <c r="C17" s="5" t="s">
        <v>60</v>
      </c>
      <c r="D17" s="12">
        <v>626240</v>
      </c>
      <c r="E17" s="5" t="s">
        <v>99</v>
      </c>
      <c r="F17" s="13">
        <f t="shared" si="0"/>
        <v>0.03</v>
      </c>
      <c r="G17" s="17">
        <f t="shared" si="1"/>
        <v>0.03</v>
      </c>
      <c r="L17" s="5" t="s">
        <v>94</v>
      </c>
      <c r="M17" s="11">
        <v>7.0000000000000007E-2</v>
      </c>
    </row>
    <row r="18" spans="1:13" ht="15.6" x14ac:dyDescent="0.3">
      <c r="A18" s="5">
        <v>17</v>
      </c>
      <c r="B18" s="5" t="s">
        <v>103</v>
      </c>
      <c r="C18" s="5" t="s">
        <v>61</v>
      </c>
      <c r="D18" s="12">
        <v>531543</v>
      </c>
      <c r="E18" s="5" t="s">
        <v>97</v>
      </c>
      <c r="F18" s="13">
        <f t="shared" si="0"/>
        <v>0.03</v>
      </c>
      <c r="G18" s="17">
        <f>IF(D18&lt;=600000,0%,IF(D18&lt;=750000,3%,IF(D18&lt;=900000,5%,7%)))</f>
        <v>0</v>
      </c>
    </row>
    <row r="19" spans="1:13" ht="15.6" x14ac:dyDescent="0.3">
      <c r="A19" s="5">
        <v>18</v>
      </c>
      <c r="B19" s="5" t="s">
        <v>103</v>
      </c>
      <c r="C19" s="5" t="s">
        <v>62</v>
      </c>
      <c r="D19" s="12">
        <v>888762</v>
      </c>
      <c r="E19" s="5" t="s">
        <v>100</v>
      </c>
      <c r="F19" s="13">
        <f t="shared" si="0"/>
        <v>0.05</v>
      </c>
      <c r="G19" s="17">
        <f t="shared" si="1"/>
        <v>0.05</v>
      </c>
    </row>
    <row r="20" spans="1:13" ht="15.6" x14ac:dyDescent="0.3">
      <c r="A20" s="5">
        <v>19</v>
      </c>
      <c r="B20" s="5" t="s">
        <v>103</v>
      </c>
      <c r="C20" s="5" t="s">
        <v>63</v>
      </c>
      <c r="D20" s="12">
        <v>1137234</v>
      </c>
      <c r="E20" s="5" t="s">
        <v>97</v>
      </c>
      <c r="F20" s="13">
        <f t="shared" si="0"/>
        <v>7.0000000000000007E-2</v>
      </c>
      <c r="G20" s="17">
        <f t="shared" si="1"/>
        <v>7.0000000000000007E-2</v>
      </c>
    </row>
    <row r="21" spans="1:13" ht="15.6" x14ac:dyDescent="0.3">
      <c r="A21" s="5">
        <v>20</v>
      </c>
      <c r="B21" s="5" t="s">
        <v>102</v>
      </c>
      <c r="C21" s="5" t="s">
        <v>64</v>
      </c>
      <c r="D21" s="12">
        <v>1039741</v>
      </c>
      <c r="E21" s="5" t="s">
        <v>98</v>
      </c>
      <c r="F21" s="13">
        <f t="shared" si="0"/>
        <v>7.0000000000000007E-2</v>
      </c>
      <c r="G21" s="17">
        <f t="shared" si="1"/>
        <v>7.0000000000000007E-2</v>
      </c>
    </row>
  </sheetData>
  <mergeCells count="1">
    <mergeCell ref="I7:R1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9E6BD-7633-425C-A3A3-31BDB4553093}">
  <dimension ref="A1:T21"/>
  <sheetViews>
    <sheetView workbookViewId="0">
      <selection activeCell="H12" sqref="H12"/>
    </sheetView>
  </sheetViews>
  <sheetFormatPr defaultRowHeight="14.4" x14ac:dyDescent="0.3"/>
  <cols>
    <col min="1" max="1" width="10" bestFit="1" customWidth="1"/>
    <col min="2" max="2" width="13.44140625" bestFit="1" customWidth="1"/>
    <col min="3" max="3" width="9.44140625" bestFit="1" customWidth="1"/>
    <col min="4" max="4" width="11.77734375" customWidth="1"/>
    <col min="5" max="5" width="12.21875" customWidth="1"/>
    <col min="6" max="6" width="12.44140625" customWidth="1"/>
    <col min="7" max="7" width="15.77734375" customWidth="1"/>
    <col min="13" max="13" width="14.109375" bestFit="1" customWidth="1"/>
    <col min="14" max="14" width="7.44140625" bestFit="1" customWidth="1"/>
  </cols>
  <sheetData>
    <row r="1" spans="1:20" ht="18" x14ac:dyDescent="0.3">
      <c r="A1" s="2" t="s">
        <v>44</v>
      </c>
      <c r="B1" s="2" t="s">
        <v>69</v>
      </c>
      <c r="C1" s="2" t="s">
        <v>65</v>
      </c>
      <c r="D1" s="2" t="s">
        <v>45</v>
      </c>
      <c r="E1" s="2" t="s">
        <v>46</v>
      </c>
      <c r="F1" s="3" t="s">
        <v>107</v>
      </c>
      <c r="G1" s="3" t="s">
        <v>133</v>
      </c>
    </row>
    <row r="2" spans="1:20" ht="15.6" x14ac:dyDescent="0.3">
      <c r="A2" s="5" t="s">
        <v>25</v>
      </c>
      <c r="B2" s="9">
        <v>44872</v>
      </c>
      <c r="C2" s="5" t="s">
        <v>68</v>
      </c>
      <c r="D2" s="5">
        <v>91</v>
      </c>
      <c r="E2" s="5" t="s">
        <v>48</v>
      </c>
      <c r="F2" s="13" t="str">
        <f>IF(D2&gt;=90,"A",IF(D2&gt;=75,"A-",IF(D2&gt;=60,"B",IF(D2&gt;=45,"C",IF(D2&gt;=33,"D","Fail")))))</f>
        <v>A</v>
      </c>
      <c r="G2" t="str">
        <f>IF(D2&gt;=90,"A",IF(AND(D2&gt;=75,D2&lt;=89),"A-",IF(AND(D2&gt;=60,D2&lt;=74),"B",IF(AND(D2&gt;=45,D2&lt;=59),"C",IF(AND(D2&gt;=33,D2&lt;=44),"D",IF(D2&lt;=33, "Fail"))))))</f>
        <v>A</v>
      </c>
    </row>
    <row r="3" spans="1:20" ht="15.6" x14ac:dyDescent="0.3">
      <c r="A3" s="5" t="s">
        <v>49</v>
      </c>
      <c r="B3" s="9">
        <v>44872</v>
      </c>
      <c r="C3" s="5" t="s">
        <v>68</v>
      </c>
      <c r="D3" s="5">
        <v>89</v>
      </c>
      <c r="E3" s="5" t="s">
        <v>48</v>
      </c>
      <c r="F3" s="13" t="str">
        <f t="shared" ref="F3:F21" si="0">IF(D3&gt;=90,"A",IF(D3&gt;=75,"A-",IF(D3&gt;=60,"B",IF(D3&gt;=45,"C",IF(D3&gt;=33,"D","Fail")))))</f>
        <v>A-</v>
      </c>
      <c r="G3" t="str">
        <f t="shared" ref="G3:G21" si="1">IF(D3&gt;=90,"A",IF(AND(D3&gt;=75,D3&lt;=89),"A-",IF(AND(D3&gt;=60,D3&lt;=74),"B",IF(AND(D3&gt;=45,D3&lt;=59),"C",IF(AND(D3&gt;=33,D3&lt;=44),"D",IF(D3&lt;=33, "Fail"))))))</f>
        <v>A-</v>
      </c>
    </row>
    <row r="4" spans="1:20" ht="15.6" x14ac:dyDescent="0.3">
      <c r="A4" s="5" t="s">
        <v>51</v>
      </c>
      <c r="B4" s="9">
        <v>44872</v>
      </c>
      <c r="C4" s="5" t="s">
        <v>68</v>
      </c>
      <c r="D4" s="5">
        <v>58</v>
      </c>
      <c r="E4" s="5" t="s">
        <v>48</v>
      </c>
      <c r="F4" s="13" t="str">
        <f t="shared" si="0"/>
        <v>C</v>
      </c>
      <c r="G4" t="str">
        <f t="shared" si="1"/>
        <v>C</v>
      </c>
    </row>
    <row r="5" spans="1:20" ht="15.6" x14ac:dyDescent="0.3">
      <c r="A5" s="5" t="s">
        <v>53</v>
      </c>
      <c r="B5" s="9">
        <v>44872</v>
      </c>
      <c r="C5" s="5" t="s">
        <v>68</v>
      </c>
      <c r="D5" s="5">
        <v>17</v>
      </c>
      <c r="E5" s="5" t="s">
        <v>48</v>
      </c>
      <c r="F5" s="13" t="str">
        <f t="shared" si="0"/>
        <v>Fail</v>
      </c>
      <c r="G5" t="str">
        <f t="shared" si="1"/>
        <v>Fail</v>
      </c>
    </row>
    <row r="6" spans="1:20" ht="15.6" x14ac:dyDescent="0.3">
      <c r="A6" s="5" t="s">
        <v>54</v>
      </c>
      <c r="B6" s="9">
        <v>44872</v>
      </c>
      <c r="C6" s="5" t="s">
        <v>68</v>
      </c>
      <c r="D6" s="5">
        <v>34</v>
      </c>
      <c r="E6" s="5" t="s">
        <v>48</v>
      </c>
      <c r="F6" s="13" t="str">
        <f t="shared" si="0"/>
        <v>D</v>
      </c>
      <c r="G6" t="str">
        <f t="shared" si="1"/>
        <v>D</v>
      </c>
    </row>
    <row r="7" spans="1:20" ht="15.6" x14ac:dyDescent="0.3">
      <c r="A7" s="5" t="s">
        <v>55</v>
      </c>
      <c r="B7" s="9">
        <v>44872</v>
      </c>
      <c r="C7" s="5" t="s">
        <v>68</v>
      </c>
      <c r="D7" s="5">
        <v>74</v>
      </c>
      <c r="E7" s="5" t="s">
        <v>48</v>
      </c>
      <c r="F7" s="13" t="str">
        <f t="shared" si="0"/>
        <v>B</v>
      </c>
      <c r="G7" t="str">
        <f t="shared" si="1"/>
        <v>B</v>
      </c>
    </row>
    <row r="8" spans="1:20" ht="18" customHeight="1" x14ac:dyDescent="0.3">
      <c r="A8" s="5" t="s">
        <v>28</v>
      </c>
      <c r="B8" s="9">
        <v>44872</v>
      </c>
      <c r="C8" s="5" t="s">
        <v>68</v>
      </c>
      <c r="D8" s="5">
        <v>18</v>
      </c>
      <c r="E8" s="5" t="s">
        <v>48</v>
      </c>
      <c r="F8" s="13" t="str">
        <f t="shared" si="0"/>
        <v>Fail</v>
      </c>
      <c r="G8" t="str">
        <f t="shared" si="1"/>
        <v>Fail</v>
      </c>
      <c r="I8" s="27" t="s">
        <v>131</v>
      </c>
      <c r="J8" s="27"/>
      <c r="K8" s="27"/>
      <c r="L8" s="27"/>
      <c r="M8" s="27"/>
      <c r="N8" s="27"/>
      <c r="O8" s="27"/>
      <c r="P8" s="27"/>
      <c r="Q8" s="27"/>
      <c r="R8" s="27"/>
      <c r="S8" s="27"/>
      <c r="T8" s="27"/>
    </row>
    <row r="9" spans="1:20" ht="15.6" x14ac:dyDescent="0.3">
      <c r="A9" s="5" t="s">
        <v>56</v>
      </c>
      <c r="B9" s="9">
        <v>44872</v>
      </c>
      <c r="C9" s="5" t="s">
        <v>68</v>
      </c>
      <c r="D9" s="5">
        <v>37</v>
      </c>
      <c r="E9" s="5" t="s">
        <v>48</v>
      </c>
      <c r="F9" s="13" t="str">
        <f t="shared" si="0"/>
        <v>D</v>
      </c>
      <c r="G9" t="str">
        <f t="shared" si="1"/>
        <v>D</v>
      </c>
      <c r="I9" s="27"/>
      <c r="J9" s="27"/>
      <c r="K9" s="27"/>
      <c r="L9" s="27"/>
      <c r="M9" s="27"/>
      <c r="N9" s="27"/>
      <c r="O9" s="27"/>
      <c r="P9" s="27"/>
      <c r="Q9" s="27"/>
      <c r="R9" s="27"/>
      <c r="S9" s="27"/>
      <c r="T9" s="27"/>
    </row>
    <row r="10" spans="1:20" ht="15.6" x14ac:dyDescent="0.3">
      <c r="A10" s="5" t="s">
        <v>27</v>
      </c>
      <c r="B10" s="9">
        <v>44872</v>
      </c>
      <c r="C10" s="5" t="s">
        <v>68</v>
      </c>
      <c r="D10" s="5">
        <v>79</v>
      </c>
      <c r="E10" s="5" t="s">
        <v>48</v>
      </c>
      <c r="F10" s="13" t="str">
        <f t="shared" si="0"/>
        <v>A-</v>
      </c>
      <c r="G10" t="str">
        <f t="shared" si="1"/>
        <v>A-</v>
      </c>
      <c r="I10" s="27"/>
      <c r="J10" s="27"/>
      <c r="K10" s="27"/>
      <c r="L10" s="27"/>
      <c r="M10" s="27"/>
      <c r="N10" s="27"/>
      <c r="O10" s="27"/>
      <c r="P10" s="27"/>
      <c r="Q10" s="27"/>
      <c r="R10" s="27"/>
      <c r="S10" s="27"/>
      <c r="T10" s="27"/>
    </row>
    <row r="11" spans="1:20" ht="15.6" x14ac:dyDescent="0.3">
      <c r="A11" s="5" t="s">
        <v>29</v>
      </c>
      <c r="B11" s="9">
        <v>44872</v>
      </c>
      <c r="C11" s="5" t="s">
        <v>68</v>
      </c>
      <c r="D11" s="5">
        <v>5</v>
      </c>
      <c r="E11" s="5" t="s">
        <v>48</v>
      </c>
      <c r="F11" s="13" t="str">
        <f t="shared" si="0"/>
        <v>Fail</v>
      </c>
      <c r="G11" t="str">
        <f t="shared" si="1"/>
        <v>Fail</v>
      </c>
      <c r="I11" s="27"/>
      <c r="J11" s="27"/>
      <c r="K11" s="27"/>
      <c r="L11" s="27"/>
      <c r="M11" s="27"/>
      <c r="N11" s="27"/>
      <c r="O11" s="27"/>
      <c r="P11" s="27"/>
      <c r="Q11" s="27"/>
      <c r="R11" s="27"/>
      <c r="S11" s="27"/>
      <c r="T11" s="27"/>
    </row>
    <row r="12" spans="1:20" ht="15.6" x14ac:dyDescent="0.3">
      <c r="A12" s="5" t="s">
        <v>30</v>
      </c>
      <c r="B12" s="9">
        <v>44872</v>
      </c>
      <c r="C12" s="5" t="s">
        <v>68</v>
      </c>
      <c r="D12" s="5">
        <v>84</v>
      </c>
      <c r="E12" s="5" t="s">
        <v>48</v>
      </c>
      <c r="F12" s="13" t="str">
        <f t="shared" si="0"/>
        <v>A-</v>
      </c>
      <c r="G12" t="str">
        <f t="shared" si="1"/>
        <v>A-</v>
      </c>
    </row>
    <row r="13" spans="1:20" ht="15.6" x14ac:dyDescent="0.3">
      <c r="A13" s="5" t="s">
        <v>57</v>
      </c>
      <c r="B13" s="9">
        <v>44872</v>
      </c>
      <c r="C13" s="5" t="s">
        <v>68</v>
      </c>
      <c r="D13" s="5">
        <v>58</v>
      </c>
      <c r="E13" s="5" t="s">
        <v>48</v>
      </c>
      <c r="F13" s="13" t="str">
        <f t="shared" si="0"/>
        <v>C</v>
      </c>
      <c r="G13" t="str">
        <f t="shared" si="1"/>
        <v>C</v>
      </c>
    </row>
    <row r="14" spans="1:20" ht="18" x14ac:dyDescent="0.3">
      <c r="A14" s="5" t="s">
        <v>26</v>
      </c>
      <c r="B14" s="9">
        <v>44872</v>
      </c>
      <c r="C14" s="5" t="s">
        <v>68</v>
      </c>
      <c r="D14" s="5">
        <v>86</v>
      </c>
      <c r="E14" s="5" t="s">
        <v>48</v>
      </c>
      <c r="F14" s="13" t="str">
        <f t="shared" si="0"/>
        <v>A-</v>
      </c>
      <c r="G14" t="str">
        <f t="shared" si="1"/>
        <v>A-</v>
      </c>
      <c r="M14" s="10" t="s">
        <v>108</v>
      </c>
      <c r="N14" s="10" t="s">
        <v>107</v>
      </c>
    </row>
    <row r="15" spans="1:20" ht="15.6" x14ac:dyDescent="0.3">
      <c r="A15" s="5" t="s">
        <v>58</v>
      </c>
      <c r="B15" s="9">
        <v>44872</v>
      </c>
      <c r="C15" s="5" t="s">
        <v>68</v>
      </c>
      <c r="D15" s="5">
        <v>44</v>
      </c>
      <c r="E15" s="5" t="s">
        <v>48</v>
      </c>
      <c r="F15" s="13" t="str">
        <f t="shared" si="0"/>
        <v>D</v>
      </c>
      <c r="G15" t="str">
        <f t="shared" si="1"/>
        <v>D</v>
      </c>
      <c r="M15" s="5" t="s">
        <v>71</v>
      </c>
      <c r="N15" s="5" t="s">
        <v>109</v>
      </c>
    </row>
    <row r="16" spans="1:20" ht="15.6" x14ac:dyDescent="0.3">
      <c r="A16" s="5" t="s">
        <v>59</v>
      </c>
      <c r="B16" s="9">
        <v>44872</v>
      </c>
      <c r="C16" s="5" t="s">
        <v>68</v>
      </c>
      <c r="D16" s="5">
        <v>36</v>
      </c>
      <c r="E16" s="5" t="s">
        <v>48</v>
      </c>
      <c r="F16" s="13" t="str">
        <f t="shared" si="0"/>
        <v>D</v>
      </c>
      <c r="G16" t="str">
        <f t="shared" si="1"/>
        <v>D</v>
      </c>
      <c r="M16" s="5" t="s">
        <v>110</v>
      </c>
      <c r="N16" s="5" t="s">
        <v>111</v>
      </c>
    </row>
    <row r="17" spans="1:14" ht="15.6" x14ac:dyDescent="0.3">
      <c r="A17" s="5" t="s">
        <v>60</v>
      </c>
      <c r="B17" s="9">
        <v>44872</v>
      </c>
      <c r="C17" s="5" t="s">
        <v>68</v>
      </c>
      <c r="D17" s="5">
        <v>53</v>
      </c>
      <c r="E17" s="5" t="s">
        <v>48</v>
      </c>
      <c r="F17" s="13" t="str">
        <f t="shared" si="0"/>
        <v>C</v>
      </c>
      <c r="G17" t="str">
        <f t="shared" si="1"/>
        <v>C</v>
      </c>
      <c r="M17" s="5" t="s">
        <v>112</v>
      </c>
      <c r="N17" s="5" t="s">
        <v>113</v>
      </c>
    </row>
    <row r="18" spans="1:14" ht="15.6" x14ac:dyDescent="0.3">
      <c r="A18" s="5" t="s">
        <v>61</v>
      </c>
      <c r="B18" s="9">
        <v>44872</v>
      </c>
      <c r="C18" s="5" t="s">
        <v>68</v>
      </c>
      <c r="D18" s="5">
        <v>29</v>
      </c>
      <c r="E18" s="5" t="s">
        <v>48</v>
      </c>
      <c r="F18" s="13" t="str">
        <f t="shared" si="0"/>
        <v>Fail</v>
      </c>
      <c r="G18" t="str">
        <f t="shared" si="1"/>
        <v>Fail</v>
      </c>
      <c r="M18" s="5" t="s">
        <v>114</v>
      </c>
      <c r="N18" s="5" t="s">
        <v>115</v>
      </c>
    </row>
    <row r="19" spans="1:14" ht="15.6" x14ac:dyDescent="0.3">
      <c r="A19" s="5" t="s">
        <v>62</v>
      </c>
      <c r="B19" s="9">
        <v>44872</v>
      </c>
      <c r="C19" s="5" t="s">
        <v>68</v>
      </c>
      <c r="D19" s="5">
        <v>22</v>
      </c>
      <c r="E19" s="5" t="s">
        <v>48</v>
      </c>
      <c r="F19" s="13" t="str">
        <f t="shared" si="0"/>
        <v>Fail</v>
      </c>
      <c r="G19" t="str">
        <f t="shared" si="1"/>
        <v>Fail</v>
      </c>
      <c r="M19" s="5" t="s">
        <v>116</v>
      </c>
      <c r="N19" s="5" t="s">
        <v>117</v>
      </c>
    </row>
    <row r="20" spans="1:14" ht="15.6" x14ac:dyDescent="0.3">
      <c r="A20" s="5" t="s">
        <v>63</v>
      </c>
      <c r="B20" s="9">
        <v>44872</v>
      </c>
      <c r="C20" s="5" t="s">
        <v>68</v>
      </c>
      <c r="D20" s="5">
        <v>44</v>
      </c>
      <c r="E20" s="5" t="s">
        <v>48</v>
      </c>
      <c r="F20" s="13" t="str">
        <f t="shared" si="0"/>
        <v>D</v>
      </c>
      <c r="G20" t="str">
        <f t="shared" si="1"/>
        <v>D</v>
      </c>
      <c r="M20" s="5" t="s">
        <v>118</v>
      </c>
      <c r="N20" s="5" t="s">
        <v>119</v>
      </c>
    </row>
    <row r="21" spans="1:14" ht="15.6" x14ac:dyDescent="0.3">
      <c r="A21" s="5" t="s">
        <v>64</v>
      </c>
      <c r="B21" s="9">
        <v>44872</v>
      </c>
      <c r="C21" s="5" t="s">
        <v>68</v>
      </c>
      <c r="D21" s="5">
        <v>89</v>
      </c>
      <c r="E21" s="5" t="s">
        <v>48</v>
      </c>
      <c r="F21" s="13" t="str">
        <f t="shared" si="0"/>
        <v>A-</v>
      </c>
      <c r="G21" t="str">
        <f t="shared" si="1"/>
        <v>A-</v>
      </c>
    </row>
  </sheetData>
  <mergeCells count="1">
    <mergeCell ref="I8: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C83AD-9E3F-46B4-BB21-EE217A7EBE79}">
  <dimension ref="B2:D31"/>
  <sheetViews>
    <sheetView showGridLines="0" tabSelected="1" workbookViewId="0">
      <selection activeCell="B3" sqref="B3"/>
    </sheetView>
  </sheetViews>
  <sheetFormatPr defaultColWidth="9.109375" defaultRowHeight="20.100000000000001" customHeight="1" x14ac:dyDescent="0.3"/>
  <cols>
    <col min="1" max="1" width="3.6640625" style="1" customWidth="1"/>
    <col min="2" max="2" width="20.44140625" style="1" bestFit="1" customWidth="1"/>
    <col min="3" max="3" width="16.5546875" style="1" customWidth="1"/>
    <col min="4" max="4" width="18.44140625" style="1" customWidth="1"/>
    <col min="5" max="5" width="23.44140625" style="1" customWidth="1"/>
    <col min="6" max="16384" width="9.109375" style="1"/>
  </cols>
  <sheetData>
    <row r="2" spans="2:4" ht="20.100000000000001" customHeight="1" thickBot="1" x14ac:dyDescent="0.35">
      <c r="B2" s="29" t="s">
        <v>132</v>
      </c>
      <c r="C2" s="29"/>
      <c r="D2" s="29"/>
    </row>
    <row r="3" spans="2:4" ht="20.100000000000001" customHeight="1" thickTop="1" x14ac:dyDescent="0.3"/>
    <row r="4" spans="2:4" ht="20.100000000000001" customHeight="1" x14ac:dyDescent="0.3">
      <c r="B4" s="10" t="s">
        <v>46</v>
      </c>
      <c r="C4" s="10" t="s">
        <v>70</v>
      </c>
      <c r="D4" s="10" t="s">
        <v>47</v>
      </c>
    </row>
    <row r="5" spans="2:4" ht="20.100000000000001" customHeight="1" x14ac:dyDescent="0.3">
      <c r="B5" s="24" t="s">
        <v>48</v>
      </c>
      <c r="C5" s="5" t="s">
        <v>71</v>
      </c>
      <c r="D5" s="11" t="s">
        <v>72</v>
      </c>
    </row>
    <row r="6" spans="2:4" ht="20.100000000000001" customHeight="1" x14ac:dyDescent="0.3">
      <c r="B6" s="25"/>
      <c r="C6" s="5" t="s">
        <v>73</v>
      </c>
      <c r="D6" s="11" t="s">
        <v>74</v>
      </c>
    </row>
    <row r="7" spans="2:4" ht="20.100000000000001" customHeight="1" x14ac:dyDescent="0.3">
      <c r="B7" s="26"/>
      <c r="C7" s="5" t="s">
        <v>75</v>
      </c>
      <c r="D7" s="11" t="s">
        <v>76</v>
      </c>
    </row>
    <row r="8" spans="2:4" ht="20.100000000000001" customHeight="1" x14ac:dyDescent="0.3">
      <c r="B8" s="24" t="s">
        <v>52</v>
      </c>
      <c r="C8" s="5" t="s">
        <v>77</v>
      </c>
      <c r="D8" s="11" t="s">
        <v>72</v>
      </c>
    </row>
    <row r="9" spans="2:4" ht="20.100000000000001" customHeight="1" x14ac:dyDescent="0.3">
      <c r="B9" s="25"/>
      <c r="C9" s="5" t="s">
        <v>78</v>
      </c>
      <c r="D9" s="11" t="s">
        <v>74</v>
      </c>
    </row>
    <row r="10" spans="2:4" ht="20.100000000000001" customHeight="1" x14ac:dyDescent="0.3">
      <c r="B10" s="26"/>
      <c r="C10" s="5" t="s">
        <v>79</v>
      </c>
      <c r="D10" s="11" t="s">
        <v>76</v>
      </c>
    </row>
    <row r="11" spans="2:4" ht="20.100000000000001" customHeight="1" x14ac:dyDescent="0.3">
      <c r="B11" s="24" t="s">
        <v>50</v>
      </c>
      <c r="C11" s="5" t="s">
        <v>80</v>
      </c>
      <c r="D11" s="11" t="s">
        <v>72</v>
      </c>
    </row>
    <row r="12" spans="2:4" ht="20.100000000000001" customHeight="1" x14ac:dyDescent="0.3">
      <c r="B12" s="25"/>
      <c r="C12" s="5" t="s">
        <v>81</v>
      </c>
      <c r="D12" s="11" t="s">
        <v>74</v>
      </c>
    </row>
    <row r="13" spans="2:4" ht="20.100000000000001" customHeight="1" x14ac:dyDescent="0.3">
      <c r="B13" s="26"/>
      <c r="C13" s="5" t="s">
        <v>82</v>
      </c>
      <c r="D13" s="11" t="s">
        <v>76</v>
      </c>
    </row>
    <row r="15" spans="2:4" ht="20.100000000000001" customHeight="1" thickBot="1" x14ac:dyDescent="0.35">
      <c r="B15" s="28" t="s">
        <v>83</v>
      </c>
      <c r="C15" s="28"/>
    </row>
    <row r="16" spans="2:4" ht="20.100000000000001" customHeight="1" thickTop="1" x14ac:dyDescent="0.3"/>
    <row r="17" spans="2:3" ht="20.100000000000001" customHeight="1" x14ac:dyDescent="0.3">
      <c r="B17" s="10" t="s">
        <v>85</v>
      </c>
      <c r="C17" s="10" t="s">
        <v>86</v>
      </c>
    </row>
    <row r="18" spans="2:3" ht="20.100000000000001" customHeight="1" x14ac:dyDescent="0.3">
      <c r="B18" s="5" t="s">
        <v>91</v>
      </c>
      <c r="C18" s="11">
        <v>0</v>
      </c>
    </row>
    <row r="19" spans="2:3" ht="20.100000000000001" customHeight="1" x14ac:dyDescent="0.3">
      <c r="B19" s="5" t="s">
        <v>92</v>
      </c>
      <c r="C19" s="11">
        <v>0.03</v>
      </c>
    </row>
    <row r="20" spans="2:3" ht="20.100000000000001" customHeight="1" x14ac:dyDescent="0.3">
      <c r="B20" s="5" t="s">
        <v>93</v>
      </c>
      <c r="C20" s="11">
        <v>0.05</v>
      </c>
    </row>
    <row r="21" spans="2:3" ht="20.100000000000001" customHeight="1" x14ac:dyDescent="0.3">
      <c r="B21" s="5" t="s">
        <v>94</v>
      </c>
      <c r="C21" s="11">
        <v>7.0000000000000007E-2</v>
      </c>
    </row>
    <row r="23" spans="2:3" ht="20.100000000000001" customHeight="1" thickBot="1" x14ac:dyDescent="0.35">
      <c r="B23" s="28" t="s">
        <v>95</v>
      </c>
      <c r="C23" s="28"/>
    </row>
    <row r="24" spans="2:3" ht="20.100000000000001" customHeight="1" thickTop="1" x14ac:dyDescent="0.3"/>
    <row r="25" spans="2:3" ht="20.100000000000001" customHeight="1" x14ac:dyDescent="0.3">
      <c r="B25" s="10" t="s">
        <v>108</v>
      </c>
      <c r="C25" s="10" t="s">
        <v>107</v>
      </c>
    </row>
    <row r="26" spans="2:3" ht="20.100000000000001" customHeight="1" x14ac:dyDescent="0.3">
      <c r="B26" s="5" t="s">
        <v>71</v>
      </c>
      <c r="C26" s="5" t="s">
        <v>109</v>
      </c>
    </row>
    <row r="27" spans="2:3" ht="20.100000000000001" customHeight="1" x14ac:dyDescent="0.3">
      <c r="B27" s="5" t="s">
        <v>110</v>
      </c>
      <c r="C27" s="5" t="s">
        <v>111</v>
      </c>
    </row>
    <row r="28" spans="2:3" ht="20.100000000000001" customHeight="1" x14ac:dyDescent="0.3">
      <c r="B28" s="5" t="s">
        <v>112</v>
      </c>
      <c r="C28" s="5" t="s">
        <v>113</v>
      </c>
    </row>
    <row r="29" spans="2:3" ht="20.100000000000001" customHeight="1" x14ac:dyDescent="0.3">
      <c r="B29" s="5" t="s">
        <v>114</v>
      </c>
      <c r="C29" s="5" t="s">
        <v>115</v>
      </c>
    </row>
    <row r="30" spans="2:3" ht="20.100000000000001" customHeight="1" x14ac:dyDescent="0.3">
      <c r="B30" s="5" t="s">
        <v>116</v>
      </c>
      <c r="C30" s="5" t="s">
        <v>117</v>
      </c>
    </row>
    <row r="31" spans="2:3" ht="20.100000000000001" customHeight="1" x14ac:dyDescent="0.3">
      <c r="B31" s="5" t="s">
        <v>118</v>
      </c>
      <c r="C31" s="5" t="s">
        <v>119</v>
      </c>
    </row>
  </sheetData>
  <mergeCells count="6">
    <mergeCell ref="B23:C23"/>
    <mergeCell ref="B5:B7"/>
    <mergeCell ref="B8:B10"/>
    <mergeCell ref="B11:B13"/>
    <mergeCell ref="B2:D2"/>
    <mergeCell ref="B15:C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Prob-1</vt:lpstr>
      <vt:lpstr>pROB-2</vt:lpstr>
      <vt:lpstr>Prob-3</vt:lpstr>
      <vt:lpstr>Prob-4</vt:lpstr>
      <vt:lpstr>prob- 5</vt:lpstr>
      <vt:lpstr>prob-6</vt:lpstr>
      <vt:lpstr>Reference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TORERO</cp:lastModifiedBy>
  <dcterms:created xsi:type="dcterms:W3CDTF">2015-06-05T18:17:20Z</dcterms:created>
  <dcterms:modified xsi:type="dcterms:W3CDTF">2023-04-22T07:19:27Z</dcterms:modified>
</cp:coreProperties>
</file>