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3" documentId="11_E43924232D2751C2EA8159F3230AA3A0BEFC98C9" xr6:coauthVersionLast="46" xr6:coauthVersionMax="46" xr10:uidLastSave="{E22E7E5F-D56C-4844-8014-03504D6F68BF}"/>
  <bookViews>
    <workbookView xWindow="-108" yWindow="-108" windowWidth="23256" windowHeight="12720" xr2:uid="{00000000-000D-0000-FFFF-FFFF00000000}"/>
  </bookViews>
  <sheets>
    <sheet name="FACTURA" sheetId="1" r:id="rId1"/>
    <sheet name="CLIENTES" sheetId="2" r:id="rId2"/>
  </sheets>
  <externalReferences>
    <externalReference r:id="rId3"/>
  </externalReferences>
  <definedNames>
    <definedName name="Articulos">[1]!Productos[[Código]:[Observaciones]]</definedName>
    <definedName name="CompanyName">FACTURA!$A$1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E47" i="1"/>
  <c r="E46" i="1"/>
  <c r="E45" i="1"/>
  <c r="E44" i="1"/>
  <c r="E43" i="1"/>
  <c r="E42" i="1"/>
  <c r="E41" i="1"/>
  <c r="E40" i="1"/>
  <c r="F40" i="1" s="1"/>
  <c r="E39" i="1"/>
  <c r="E38" i="1"/>
  <c r="E37" i="1"/>
  <c r="E36" i="1"/>
  <c r="E35" i="1"/>
  <c r="E34" i="1"/>
  <c r="E33" i="1"/>
  <c r="E32" i="1"/>
  <c r="F32" i="1" s="1"/>
  <c r="E31" i="1"/>
  <c r="E30" i="1"/>
  <c r="E29" i="1"/>
  <c r="E28" i="1"/>
  <c r="E27" i="1"/>
  <c r="E26" i="1"/>
  <c r="F26" i="1" s="1"/>
  <c r="E25" i="1"/>
  <c r="E24" i="1"/>
  <c r="F24" i="1" s="1"/>
  <c r="E23" i="1"/>
  <c r="E22" i="1"/>
  <c r="E21" i="1"/>
  <c r="E20" i="1"/>
  <c r="E19" i="1"/>
  <c r="E18" i="1"/>
  <c r="F18" i="1" s="1"/>
  <c r="E17" i="1"/>
  <c r="E16" i="1"/>
  <c r="F16" i="1" s="1"/>
  <c r="E15" i="1"/>
  <c r="F15" i="1" s="1"/>
  <c r="B16" i="1"/>
  <c r="C16" i="1"/>
  <c r="B17" i="1"/>
  <c r="C17" i="1"/>
  <c r="F17" i="1"/>
  <c r="B18" i="1"/>
  <c r="C18" i="1"/>
  <c r="B19" i="1"/>
  <c r="C19" i="1"/>
  <c r="F19" i="1"/>
  <c r="B20" i="1"/>
  <c r="C20" i="1"/>
  <c r="F20" i="1"/>
  <c r="B21" i="1"/>
  <c r="C21" i="1"/>
  <c r="F21" i="1"/>
  <c r="B22" i="1"/>
  <c r="C22" i="1"/>
  <c r="F22" i="1"/>
  <c r="B23" i="1"/>
  <c r="C23" i="1"/>
  <c r="F23" i="1"/>
  <c r="B24" i="1"/>
  <c r="C24" i="1"/>
  <c r="B25" i="1"/>
  <c r="C25" i="1"/>
  <c r="F25" i="1"/>
  <c r="B26" i="1"/>
  <c r="C26" i="1"/>
  <c r="B27" i="1"/>
  <c r="C27" i="1"/>
  <c r="F27" i="1"/>
  <c r="B28" i="1"/>
  <c r="C28" i="1"/>
  <c r="F28" i="1"/>
  <c r="B29" i="1"/>
  <c r="C29" i="1"/>
  <c r="F29" i="1"/>
  <c r="B30" i="1"/>
  <c r="C30" i="1"/>
  <c r="F30" i="1"/>
  <c r="B31" i="1"/>
  <c r="C31" i="1"/>
  <c r="F31" i="1"/>
  <c r="B32" i="1"/>
  <c r="C32" i="1"/>
  <c r="B33" i="1"/>
  <c r="C33" i="1"/>
  <c r="F33" i="1"/>
  <c r="B34" i="1"/>
  <c r="C34" i="1"/>
  <c r="F34" i="1"/>
  <c r="B35" i="1"/>
  <c r="C35" i="1"/>
  <c r="F35" i="1"/>
  <c r="B36" i="1"/>
  <c r="C36" i="1"/>
  <c r="F36" i="1"/>
  <c r="B37" i="1"/>
  <c r="C37" i="1"/>
  <c r="F37" i="1"/>
  <c r="B38" i="1"/>
  <c r="C38" i="1"/>
  <c r="F38" i="1"/>
  <c r="B39" i="1"/>
  <c r="C39" i="1"/>
  <c r="F39" i="1"/>
  <c r="B40" i="1"/>
  <c r="C40" i="1"/>
  <c r="B41" i="1"/>
  <c r="C41" i="1"/>
  <c r="F41" i="1"/>
  <c r="B42" i="1"/>
  <c r="C42" i="1"/>
  <c r="F42" i="1"/>
  <c r="B43" i="1"/>
  <c r="C43" i="1"/>
  <c r="F43" i="1"/>
  <c r="B44" i="1"/>
  <c r="C44" i="1"/>
  <c r="F44" i="1"/>
  <c r="B45" i="1"/>
  <c r="C45" i="1"/>
  <c r="F45" i="1"/>
  <c r="B46" i="1"/>
  <c r="C46" i="1"/>
  <c r="F46" i="1"/>
  <c r="B47" i="1"/>
  <c r="C47" i="1"/>
  <c r="F47" i="1"/>
  <c r="C15" i="1"/>
  <c r="B15" i="1"/>
  <c r="B12" i="1" l="1"/>
  <c r="B11" i="1"/>
  <c r="B10" i="1"/>
  <c r="B9" i="1"/>
  <c r="F50" i="1" l="1"/>
  <c r="A49" i="1" l="1"/>
</calcChain>
</file>

<file path=xl/sharedStrings.xml><?xml version="1.0" encoding="utf-8"?>
<sst xmlns="http://schemas.openxmlformats.org/spreadsheetml/2006/main" count="154" uniqueCount="134">
  <si>
    <t>TOTAL</t>
  </si>
  <si>
    <t>FACTURA</t>
  </si>
  <si>
    <t>N.º de factura:</t>
  </si>
  <si>
    <t>Fecha de la factura:</t>
  </si>
  <si>
    <t>[Fecha]</t>
  </si>
  <si>
    <t>Fecha de vencimiento:</t>
  </si>
  <si>
    <t>FACTURAR A:</t>
  </si>
  <si>
    <t>DESCRIPCIÓN</t>
  </si>
  <si>
    <t>Gracias por su confianza</t>
  </si>
  <si>
    <t>ENVÍO</t>
  </si>
  <si>
    <t>Barcelona, España</t>
  </si>
  <si>
    <t>AROMASENSE</t>
  </si>
  <si>
    <t>info@aromasense.com</t>
  </si>
  <si>
    <t>http://aromasense.com</t>
  </si>
  <si>
    <t>La meca del perfume</t>
  </si>
  <si>
    <t>CODIGO ARTÍCULO</t>
  </si>
  <si>
    <t>CASA</t>
  </si>
  <si>
    <t>Tel.: 619 88 04 00</t>
  </si>
  <si>
    <t>PRECIO</t>
  </si>
  <si>
    <t>UNIDADES</t>
  </si>
  <si>
    <t>Badalona</t>
  </si>
  <si>
    <t>93 360 87 64</t>
  </si>
  <si>
    <t>Barcelona</t>
  </si>
  <si>
    <t>93 317 11 55</t>
  </si>
  <si>
    <t>93 314 21 00</t>
  </si>
  <si>
    <t>Sabadell</t>
  </si>
  <si>
    <t>93 747 46 01</t>
  </si>
  <si>
    <t>Mataró</t>
  </si>
  <si>
    <t>93 758 21 00</t>
  </si>
  <si>
    <t>93 268 12 34</t>
  </si>
  <si>
    <t>L'Hospitalet</t>
  </si>
  <si>
    <t>93 440 54 29</t>
  </si>
  <si>
    <t>93 413 09 00</t>
  </si>
  <si>
    <t>93 360 88 62</t>
  </si>
  <si>
    <t>93 995 15 03</t>
  </si>
  <si>
    <t>93 333 73 02</t>
  </si>
  <si>
    <t>Sant Cugat</t>
  </si>
  <si>
    <t>93 565 70 00</t>
  </si>
  <si>
    <t>Sitges</t>
  </si>
  <si>
    <t>93 811 76 00</t>
  </si>
  <si>
    <t>Terrassa</t>
  </si>
  <si>
    <t>93 735 1791</t>
  </si>
  <si>
    <t>93 445 15 30</t>
  </si>
  <si>
    <t>93 389 4912</t>
  </si>
  <si>
    <t>93 745 31 00</t>
  </si>
  <si>
    <t>93 446 24 40</t>
  </si>
  <si>
    <t>Vilassar de Dalt</t>
  </si>
  <si>
    <t>93 753 98 00</t>
  </si>
  <si>
    <t>CLIENTE</t>
  </si>
  <si>
    <t>ANTONI PEREIRA</t>
  </si>
  <si>
    <t>EUGENI CASANOVAS</t>
  </si>
  <si>
    <t>LLUIS VILA</t>
  </si>
  <si>
    <t>NATALIA CONDE</t>
  </si>
  <si>
    <t>NURIA ARTIGAS</t>
  </si>
  <si>
    <t>SALOME COLINA</t>
  </si>
  <si>
    <t>ARTURO MENDEZ</t>
  </si>
  <si>
    <t>ORIOL LLEÓ</t>
  </si>
  <si>
    <t>MARC HERNANDEZ</t>
  </si>
  <si>
    <t>GUILLEM CASTILLO</t>
  </si>
  <si>
    <t>IMMA PIAZZA</t>
  </si>
  <si>
    <t>MONTSE PRAT</t>
  </si>
  <si>
    <t>ENRIC SERRA</t>
  </si>
  <si>
    <t>BEATRIZ MONTANER</t>
  </si>
  <si>
    <t>JORDI PUIG</t>
  </si>
  <si>
    <t>ALEJANDRO OBIOLS</t>
  </si>
  <si>
    <t>MARTI FARRERONS</t>
  </si>
  <si>
    <t>CODIGO</t>
  </si>
  <si>
    <t>DIRECCION</t>
  </si>
  <si>
    <t>CIUDAD</t>
  </si>
  <si>
    <t>CODIGO POSTAL</t>
  </si>
  <si>
    <t>TELEFONO</t>
  </si>
  <si>
    <t>08023</t>
  </si>
  <si>
    <t>Occitania</t>
  </si>
  <si>
    <t>08911</t>
  </si>
  <si>
    <t>Onze De Setembre</t>
  </si>
  <si>
    <t>08918</t>
  </si>
  <si>
    <t>Jacinto Benavente</t>
  </si>
  <si>
    <t>Bellavista</t>
  </si>
  <si>
    <t>08913</t>
  </si>
  <si>
    <t>Lesseps</t>
  </si>
  <si>
    <t>NATALIA BARELA</t>
  </si>
  <si>
    <t>Lepant</t>
  </si>
  <si>
    <t>08013</t>
  </si>
  <si>
    <t>Mare De Deu Del Carmel</t>
  </si>
  <si>
    <t>08022</t>
  </si>
  <si>
    <t>Tallers</t>
  </si>
  <si>
    <t>08001</t>
  </si>
  <si>
    <t>Tamarit</t>
  </si>
  <si>
    <t>08015</t>
  </si>
  <si>
    <t>Mongat</t>
  </si>
  <si>
    <t>08390</t>
  </si>
  <si>
    <t>Angel Guimera</t>
  </si>
  <si>
    <t>Avenida Pau Casals</t>
  </si>
  <si>
    <t>08902</t>
  </si>
  <si>
    <t>08901</t>
  </si>
  <si>
    <t>08904</t>
  </si>
  <si>
    <t>Creu Roja</t>
  </si>
  <si>
    <t>Bosch I Gimpera</t>
  </si>
  <si>
    <t>08302</t>
  </si>
  <si>
    <t>08203</t>
  </si>
  <si>
    <t>Abat Oliba</t>
  </si>
  <si>
    <t>Lope De Vega</t>
  </si>
  <si>
    <t>08204</t>
  </si>
  <si>
    <t>Arnau De Vilanova</t>
  </si>
  <si>
    <t>08195</t>
  </si>
  <si>
    <t>08870</t>
  </si>
  <si>
    <t>Avenida Santa Isabel</t>
  </si>
  <si>
    <t>Lluis Puig I Matas</t>
  </si>
  <si>
    <t>08225</t>
  </si>
  <si>
    <t>FRANCESC BATALLE</t>
  </si>
  <si>
    <t>MARTA TOMÁS</t>
  </si>
  <si>
    <t>08339</t>
  </si>
  <si>
    <t>EMPRESA</t>
  </si>
  <si>
    <t>Colores y Estilo</t>
  </si>
  <si>
    <t>Cosméticos Stock GMZ</t>
  </si>
  <si>
    <t>Comercial Global DGC</t>
  </si>
  <si>
    <t>Eurofragances</t>
  </si>
  <si>
    <t>De Ruy</t>
  </si>
  <si>
    <t>Barri Perfumes</t>
  </si>
  <si>
    <t>La Reina Mariquita</t>
  </si>
  <si>
    <t>Estomola.com</t>
  </si>
  <si>
    <t>El Arte del Perfume</t>
  </si>
  <si>
    <t>Perfumes Auras</t>
  </si>
  <si>
    <t>A.C.H.</t>
  </si>
  <si>
    <t>Perfumes y Colonias</t>
  </si>
  <si>
    <t>Luxana</t>
  </si>
  <si>
    <t>BigBuy</t>
  </si>
  <si>
    <t>LR Health &amp; Beauty</t>
  </si>
  <si>
    <t>Divas</t>
  </si>
  <si>
    <t>Princesas</t>
  </si>
  <si>
    <t>Ancar Cosmetics</t>
  </si>
  <si>
    <t>Aromas y Fragancias</t>
  </si>
  <si>
    <t>Perfumes Roura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</si>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</sst>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0000"/>
  </numFmts>
  <fonts count="35" x14ac:knownFonts="1">
    <font>
      <sz val="10"/>
      <color theme="1"/>
      <name val="Arial"/>
      <family val="2"/>
      <scheme val="minor"/>
    </font>
    <font>
      <sz val="10"/>
      <color theme="1"/>
      <name val="Verdana"/>
      <family val="2"/>
    </font>
    <font>
      <sz val="11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 tint="-0.24994659260841701"/>
      <name val="Arial"/>
      <family val="2"/>
      <scheme val="major"/>
    </font>
    <font>
      <b/>
      <sz val="24"/>
      <color theme="4" tint="0.79989013336588644"/>
      <name val="Arial"/>
      <family val="2"/>
      <scheme val="major"/>
    </font>
    <font>
      <sz val="13"/>
      <color theme="2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11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name val="Verdana"/>
      <family val="2"/>
    </font>
    <font>
      <sz val="8"/>
      <name val="Verdana"/>
      <family val="2"/>
    </font>
    <font>
      <sz val="12"/>
      <color rgb="FF000000"/>
      <name val="Verdana"/>
      <family val="2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b/>
      <sz val="18"/>
      <color theme="0"/>
      <name val="Verdana"/>
      <family val="2"/>
    </font>
    <font>
      <b/>
      <sz val="11"/>
      <color theme="0"/>
      <name val="Verdana"/>
      <family val="2"/>
    </font>
    <font>
      <sz val="12"/>
      <color theme="0"/>
      <name val="Verdana"/>
      <family val="2"/>
    </font>
    <font>
      <b/>
      <sz val="24"/>
      <color rgb="FF993366"/>
      <name val="Copperplate Gothic Bold"/>
      <family val="2"/>
    </font>
    <font>
      <b/>
      <sz val="24"/>
      <color rgb="FF993366"/>
      <name val="Verdana"/>
      <family val="2"/>
    </font>
    <font>
      <sz val="11"/>
      <color rgb="FF993366"/>
      <name val="Verdana"/>
      <family val="2"/>
    </font>
    <font>
      <sz val="11"/>
      <color rgb="FF993366"/>
      <name val="Copperplate Gothic Light"/>
      <family val="2"/>
    </font>
    <font>
      <sz val="10"/>
      <color rgb="FF993366"/>
      <name val="Verdana"/>
      <family val="2"/>
    </font>
    <font>
      <sz val="12"/>
      <color theme="1"/>
      <name val="Verdana"/>
      <family val="2"/>
    </font>
    <font>
      <b/>
      <sz val="12"/>
      <color rgb="FF993366"/>
      <name val="Verdana"/>
      <family val="2"/>
    </font>
    <font>
      <b/>
      <sz val="11"/>
      <color theme="5" tint="-0.499984740745262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8"/>
      <color theme="9" tint="-0.249977111117893"/>
      <name val="Arial"/>
      <family val="2"/>
      <scheme val="minor"/>
    </font>
    <font>
      <b/>
      <sz val="11"/>
      <color theme="0" tint="-0.249977111117893"/>
      <name val="Wingdings"/>
      <charset val="2"/>
    </font>
    <font>
      <sz val="10"/>
      <color theme="9" tint="0.3999755851924192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993366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-0.24994659260841701"/>
      </top>
      <bottom style="double">
        <color theme="5" tint="-0.24994659260841701"/>
      </bottom>
      <diagonal/>
    </border>
    <border>
      <left/>
      <right/>
      <top style="thin">
        <color theme="5" tint="0.39997558519241921"/>
      </top>
      <bottom style="thin">
        <color theme="5" tint="-0.24994659260841701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4506668294322"/>
      </left>
      <right style="thin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59996337778862885"/>
      </left>
      <right/>
      <top style="thin">
        <color theme="5" tint="0.59996337778862885"/>
      </top>
      <bottom/>
      <diagonal/>
    </border>
    <border>
      <left style="thin">
        <color theme="5" tint="0.59996337778862885"/>
      </left>
      <right/>
      <top style="thin">
        <color theme="5" tint="0.39997558519241921"/>
      </top>
      <bottom/>
      <diagonal/>
    </border>
    <border>
      <left style="thin">
        <color theme="5" tint="0.39994506668294322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4506668294322"/>
      </left>
      <right/>
      <top style="thin">
        <color theme="5" tint="0.39997558519241921"/>
      </top>
      <bottom style="thin">
        <color theme="5" tint="0.39994506668294322"/>
      </bottom>
      <diagonal/>
    </border>
  </borders>
  <cellStyleXfs count="9">
    <xf numFmtId="0" fontId="0" fillId="0" borderId="0">
      <alignment vertical="center"/>
    </xf>
    <xf numFmtId="0" fontId="6" fillId="3" borderId="0" applyNumberFormat="0" applyBorder="0" applyProtection="0">
      <alignment vertical="center"/>
    </xf>
    <xf numFmtId="0" fontId="5" fillId="2" borderId="0" applyNumberFormat="0" applyBorder="0" applyProtection="0">
      <alignment horizontal="right" vertical="center" indent="1"/>
    </xf>
    <xf numFmtId="0" fontId="7" fillId="3" borderId="0" applyNumberFormat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0" fontId="31" fillId="0" borderId="0"/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right" vertical="center" indent="2"/>
    </xf>
    <xf numFmtId="0" fontId="11" fillId="0" borderId="0" xfId="0" applyFont="1" applyAlignment="1">
      <alignment horizontal="left" vertical="center"/>
    </xf>
    <xf numFmtId="0" fontId="13" fillId="0" borderId="0" xfId="5" applyFont="1" applyAlignment="1">
      <alignment horizontal="right" vertical="center" indent="1"/>
    </xf>
    <xf numFmtId="0" fontId="11" fillId="0" borderId="0" xfId="0" applyFont="1">
      <alignment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/>
    </xf>
    <xf numFmtId="0" fontId="16" fillId="0" borderId="0" xfId="0" applyFont="1" applyAlignment="1">
      <alignment horizontal="left" vertical="center" indent="1" readingOrder="1"/>
    </xf>
    <xf numFmtId="0" fontId="16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right" indent="1"/>
    </xf>
    <xf numFmtId="0" fontId="18" fillId="0" borderId="0" xfId="0" applyFont="1" applyAlignment="1">
      <alignment horizontal="left" vertical="center" readingOrder="1"/>
    </xf>
    <xf numFmtId="0" fontId="12" fillId="0" borderId="0" xfId="0" applyFont="1">
      <alignment vertical="center"/>
    </xf>
    <xf numFmtId="0" fontId="1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2"/>
    </xf>
    <xf numFmtId="0" fontId="9" fillId="6" borderId="1" xfId="0" applyFont="1" applyFill="1" applyBorder="1" applyAlignment="1">
      <alignment horizontal="center" vertical="center"/>
    </xf>
    <xf numFmtId="0" fontId="10" fillId="7" borderId="0" xfId="0" applyFont="1" applyFill="1">
      <alignment vertical="center"/>
    </xf>
    <xf numFmtId="0" fontId="19" fillId="7" borderId="0" xfId="2" applyFont="1" applyFill="1" applyAlignment="1">
      <alignment horizontal="right" vertical="center" indent="2"/>
    </xf>
    <xf numFmtId="0" fontId="21" fillId="7" borderId="0" xfId="0" applyFont="1" applyFill="1" applyAlignment="1">
      <alignment horizontal="left" vertical="center" indent="2"/>
    </xf>
    <xf numFmtId="0" fontId="20" fillId="7" borderId="0" xfId="0" applyFont="1" applyFill="1" applyAlignment="1">
      <alignment horizontal="left" vertical="center" indent="3"/>
    </xf>
    <xf numFmtId="14" fontId="20" fillId="7" borderId="0" xfId="0" applyNumberFormat="1" applyFont="1" applyFill="1" applyAlignment="1">
      <alignment horizontal="left" vertical="center" indent="3"/>
    </xf>
    <xf numFmtId="0" fontId="10" fillId="7" borderId="0" xfId="0" applyFont="1" applyFill="1" applyAlignment="1">
      <alignment horizontal="left" vertical="center" indent="2"/>
    </xf>
    <xf numFmtId="0" fontId="22" fillId="4" borderId="0" xfId="1" applyFont="1" applyFill="1" applyBorder="1" applyAlignment="1">
      <alignment horizontal="left" indent="1"/>
    </xf>
    <xf numFmtId="0" fontId="23" fillId="4" borderId="0" xfId="1" applyFont="1" applyFill="1" applyBorder="1" applyAlignment="1">
      <alignment horizontal="left" vertical="center" indent="1"/>
    </xf>
    <xf numFmtId="0" fontId="26" fillId="4" borderId="0" xfId="0" applyFont="1" applyFill="1" applyAlignment="1">
      <alignment horizontal="left" vertical="center" indent="2"/>
    </xf>
    <xf numFmtId="0" fontId="24" fillId="4" borderId="0" xfId="0" applyFont="1" applyFill="1" applyAlignment="1">
      <alignment horizontal="left" vertical="center" indent="2"/>
    </xf>
    <xf numFmtId="0" fontId="24" fillId="4" borderId="0" xfId="0" applyFont="1" applyFill="1" applyBorder="1" applyAlignment="1">
      <alignment horizontal="left" vertical="center" indent="2"/>
    </xf>
    <xf numFmtId="0" fontId="24" fillId="4" borderId="0" xfId="4" quotePrefix="1" applyFont="1" applyFill="1" applyAlignment="1">
      <alignment horizontal="right" vertical="center" indent="2"/>
    </xf>
    <xf numFmtId="0" fontId="25" fillId="4" borderId="0" xfId="0" applyFont="1" applyFill="1" applyAlignment="1">
      <alignment horizontal="right" vertical="top" indent="2"/>
    </xf>
    <xf numFmtId="0" fontId="17" fillId="0" borderId="3" xfId="0" applyFont="1" applyBorder="1">
      <alignment vertical="center"/>
    </xf>
    <xf numFmtId="164" fontId="13" fillId="0" borderId="4" xfId="0" applyNumberFormat="1" applyFont="1" applyBorder="1" applyAlignment="1">
      <alignment horizontal="right" vertical="center" indent="2"/>
    </xf>
    <xf numFmtId="164" fontId="14" fillId="0" borderId="2" xfId="0" applyNumberFormat="1" applyFont="1" applyBorder="1" applyAlignment="1">
      <alignment horizontal="right" vertical="center" indent="2"/>
    </xf>
    <xf numFmtId="0" fontId="17" fillId="0" borderId="4" xfId="0" applyFont="1" applyBorder="1">
      <alignment vertical="center"/>
    </xf>
    <xf numFmtId="0" fontId="28" fillId="0" borderId="0" xfId="0" applyFont="1" applyAlignment="1">
      <alignment horizontal="left" vertical="center" indent="1" readingOrder="1"/>
    </xf>
    <xf numFmtId="0" fontId="29" fillId="0" borderId="0" xfId="5" applyFont="1" applyAlignment="1">
      <alignment horizontal="right" vertical="center" wrapText="1" indent="1"/>
    </xf>
    <xf numFmtId="0" fontId="30" fillId="0" borderId="8" xfId="8" applyFont="1" applyFill="1" applyBorder="1" applyAlignment="1">
      <alignment wrapText="1"/>
    </xf>
    <xf numFmtId="0" fontId="30" fillId="0" borderId="8" xfId="8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0" fillId="8" borderId="9" xfId="8" applyFont="1" applyFill="1" applyBorder="1" applyAlignment="1">
      <alignment horizontal="center"/>
    </xf>
    <xf numFmtId="0" fontId="30" fillId="0" borderId="10" xfId="8" applyFont="1" applyFill="1" applyBorder="1" applyAlignment="1">
      <alignment horizontal="center" wrapText="1"/>
    </xf>
    <xf numFmtId="0" fontId="30" fillId="0" borderId="10" xfId="8" applyFont="1" applyFill="1" applyBorder="1" applyAlignment="1">
      <alignment wrapText="1"/>
    </xf>
    <xf numFmtId="0" fontId="30" fillId="0" borderId="8" xfId="8" quotePrefix="1" applyFont="1" applyFill="1" applyBorder="1" applyAlignment="1">
      <alignment horizontal="center" wrapText="1"/>
    </xf>
    <xf numFmtId="0" fontId="30" fillId="0" borderId="10" xfId="8" quotePrefix="1" applyFont="1" applyFill="1" applyBorder="1" applyAlignment="1">
      <alignment horizontal="center" wrapText="1"/>
    </xf>
    <xf numFmtId="0" fontId="32" fillId="0" borderId="0" xfId="0" applyFont="1" applyAlignment="1">
      <alignment horizontal="center" vertical="center"/>
    </xf>
    <xf numFmtId="0" fontId="33" fillId="0" borderId="0" xfId="5" applyFont="1" applyAlignment="1">
      <alignment horizontal="right" vertical="center" wrapText="1" indent="1"/>
    </xf>
    <xf numFmtId="0" fontId="1" fillId="0" borderId="7" xfId="0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vertical="center" indent="1"/>
    </xf>
    <xf numFmtId="0" fontId="34" fillId="0" borderId="0" xfId="0" applyFont="1" applyAlignment="1">
      <alignment horizontal="left" vertical="center" indent="1"/>
    </xf>
    <xf numFmtId="44" fontId="27" fillId="5" borderId="6" xfId="7" applyNumberFormat="1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165" fontId="17" fillId="5" borderId="1" xfId="0" applyNumberFormat="1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left" vertical="center" indent="1"/>
    </xf>
    <xf numFmtId="0" fontId="27" fillId="5" borderId="16" xfId="0" applyFont="1" applyFill="1" applyBorder="1" applyAlignment="1">
      <alignment horizontal="center" vertical="center"/>
    </xf>
    <xf numFmtId="44" fontId="27" fillId="5" borderId="16" xfId="7" applyNumberFormat="1" applyFont="1" applyFill="1" applyBorder="1" applyAlignment="1">
      <alignment vertical="center"/>
    </xf>
    <xf numFmtId="44" fontId="27" fillId="5" borderId="13" xfId="7" applyNumberFormat="1" applyFont="1" applyFill="1" applyBorder="1" applyAlignment="1">
      <alignment vertical="center"/>
    </xf>
    <xf numFmtId="165" fontId="17" fillId="0" borderId="1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left" vertical="center" indent="1"/>
    </xf>
    <xf numFmtId="0" fontId="27" fillId="0" borderId="16" xfId="0" applyFont="1" applyBorder="1" applyAlignment="1">
      <alignment horizontal="center" vertical="center"/>
    </xf>
    <xf numFmtId="44" fontId="27" fillId="0" borderId="16" xfId="7" applyNumberFormat="1" applyFont="1" applyBorder="1" applyAlignment="1">
      <alignment vertical="center"/>
    </xf>
    <xf numFmtId="44" fontId="27" fillId="0" borderId="13" xfId="7" applyNumberFormat="1" applyFont="1" applyBorder="1" applyAlignment="1">
      <alignment vertical="center"/>
    </xf>
    <xf numFmtId="165" fontId="17" fillId="5" borderId="17" xfId="0" applyNumberFormat="1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left" vertical="center" indent="1"/>
    </xf>
    <xf numFmtId="0" fontId="27" fillId="5" borderId="18" xfId="0" applyFont="1" applyFill="1" applyBorder="1" applyAlignment="1">
      <alignment horizontal="center" vertical="center"/>
    </xf>
    <xf numFmtId="44" fontId="27" fillId="5" borderId="18" xfId="7" applyNumberFormat="1" applyFont="1" applyFill="1" applyBorder="1" applyAlignment="1">
      <alignment vertical="center"/>
    </xf>
    <xf numFmtId="0" fontId="11" fillId="0" borderId="0" xfId="0" applyFont="1" applyAlignment="1">
      <alignment horizontal="left" indent="1"/>
    </xf>
  </cellXfs>
  <cellStyles count="9">
    <cellStyle name="Encabezado 1" xfId="2" builtinId="16" customBuiltin="1"/>
    <cellStyle name="Hipervínculo" xfId="4" builtinId="8" customBuiltin="1"/>
    <cellStyle name="Hipervínculo visitado" xfId="6" builtinId="9" customBuiltin="1"/>
    <cellStyle name="Moneda" xfId="7" builtinId="4"/>
    <cellStyle name="Normal" xfId="0" builtinId="0" customBuiltin="1"/>
    <cellStyle name="Normal_CLIENTES" xfId="8" xr:uid="{00000000-0005-0000-0000-000005000000}"/>
    <cellStyle name="Título" xfId="1" builtinId="15" customBuiltin="1"/>
    <cellStyle name="Título 2" xfId="3" builtinId="17" customBuiltin="1"/>
    <cellStyle name="Título 3" xfId="5" builtinId="18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/>
        </patternFill>
      </fill>
    </dxf>
    <dxf>
      <border>
        <bottom style="thin">
          <color theme="4"/>
        </bottom>
      </border>
    </dxf>
  </dxfs>
  <tableStyles count="2" defaultTableStyle="Factura básica" defaultPivotStyle="PivotStyleLight16">
    <tableStyle name="Factura básica" pivot="0" count="3" xr9:uid="{00000000-0011-0000-FFFF-FFFF00000000}">
      <tableStyleElement type="wholeTable" dxfId="14"/>
      <tableStyleElement type="headerRow" dxfId="13"/>
      <tableStyleElement type="secondRowStripe" dxfId="12"/>
    </tableStyle>
    <tableStyle name="Invisible" pivot="0" table="0" count="0" xr9:uid="{46E46672-38E7-4396-9024-53B6163DCC87}"/>
  </tableStyles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386715</xdr:colOff>
      <xdr:row>13</xdr:row>
      <xdr:rowOff>97155</xdr:rowOff>
    </xdr:from>
    <xdr:to>
      <xdr:col>16</xdr:col>
      <xdr:colOff>86907</xdr:colOff>
      <xdr:row>27</xdr:row>
      <xdr:rowOff>47214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8965" y="2878455"/>
          <a:ext cx="5986692" cy="328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ampp\htdocs\lms\mat001\exs\tema0007\matfac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matfactura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G22" totalsRowShown="0" headerRowDxfId="11" dataDxfId="9" headerRowBorderDxfId="10" tableBorderDxfId="8" totalsRowBorderDxfId="7" headerRowCellStyle="Normal_CLIENTES" dataCellStyle="Normal_CLIENTES">
  <autoFilter ref="A2:G22" xr:uid="{00000000-0009-0000-0100-000002000000}"/>
  <sortState xmlns:xlrd2="http://schemas.microsoft.com/office/spreadsheetml/2017/richdata2" ref="A3:G22">
    <sortCondition ref="E2:E22"/>
  </sortState>
  <tableColumns count="7">
    <tableColumn id="1" xr3:uid="{00000000-0010-0000-0000-000001000000}" name="CODIGO" dataDxfId="6" dataCellStyle="Normal_CLIENTES"/>
    <tableColumn id="2" xr3:uid="{00000000-0010-0000-0000-000002000000}" name="CLIENTE" dataDxfId="5" dataCellStyle="Normal_CLIENTES"/>
    <tableColumn id="7" xr3:uid="{00000000-0010-0000-0000-000007000000}" name="EMPRESA" dataDxfId="4" dataCellStyle="Normal_CLIENTES"/>
    <tableColumn id="3" xr3:uid="{00000000-0010-0000-0000-000003000000}" name="DIRECCION" dataDxfId="3" dataCellStyle="Normal_CLIENTES"/>
    <tableColumn id="4" xr3:uid="{00000000-0010-0000-0000-000004000000}" name="CIUDAD" dataDxfId="2" dataCellStyle="Normal_CLIENTES"/>
    <tableColumn id="5" xr3:uid="{00000000-0010-0000-0000-000005000000}" name="CODIGO POSTAL" dataDxfId="1" dataCellStyle="Normal_CLIENTES"/>
    <tableColumn id="6" xr3:uid="{00000000-0010-0000-0000-000006000000}" name="TELEFONO" dataDxfId="0" dataCellStyle="Normal_CLIEN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Basic Invo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ailspintoy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codigo-postal.info/en/barcelona/l-hospitalet-de-llobregat/creu-ro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autoPageBreaks="0" fitToPage="1"/>
  </sheetPr>
  <dimension ref="A1:F51"/>
  <sheetViews>
    <sheetView showGridLines="0" tabSelected="1" zoomScaleNormal="100" workbookViewId="0">
      <pane ySplit="14" topLeftCell="A15" activePane="bottomLeft" state="frozen"/>
      <selection pane="bottomLeft" activeCell="F15" sqref="F15"/>
    </sheetView>
  </sheetViews>
  <sheetFormatPr baseColWidth="10" defaultColWidth="9.109375" defaultRowHeight="18.75" customHeight="1" x14ac:dyDescent="0.25"/>
  <cols>
    <col min="1" max="1" width="24.33203125" style="1" customWidth="1"/>
    <col min="2" max="2" width="35.109375" style="1" customWidth="1"/>
    <col min="3" max="3" width="25.44140625" style="1" customWidth="1"/>
    <col min="4" max="4" width="18.5546875" style="1" customWidth="1"/>
    <col min="5" max="5" width="22.6640625" style="1" customWidth="1"/>
    <col min="6" max="6" width="25.33203125" style="15" customWidth="1"/>
    <col min="7" max="16384" width="9.109375" style="1"/>
  </cols>
  <sheetData>
    <row r="1" spans="1:6" ht="52.5" customHeight="1" x14ac:dyDescent="0.5">
      <c r="A1" s="23" t="s">
        <v>11</v>
      </c>
      <c r="B1" s="24"/>
      <c r="C1" s="29" t="s">
        <v>14</v>
      </c>
      <c r="D1" s="17"/>
      <c r="E1" s="17"/>
      <c r="F1" s="18" t="s">
        <v>1</v>
      </c>
    </row>
    <row r="2" spans="1:6" ht="16.2" x14ac:dyDescent="0.25">
      <c r="A2" s="25"/>
      <c r="B2" s="25"/>
      <c r="C2" s="25"/>
      <c r="D2" s="19" t="s">
        <v>2</v>
      </c>
      <c r="E2" s="19"/>
      <c r="F2" s="20">
        <v>1001</v>
      </c>
    </row>
    <row r="3" spans="1:6" ht="16.2" x14ac:dyDescent="0.25">
      <c r="A3" s="26" t="s">
        <v>10</v>
      </c>
      <c r="B3" s="27"/>
      <c r="C3" s="28" t="s">
        <v>12</v>
      </c>
      <c r="D3" s="19" t="s">
        <v>3</v>
      </c>
      <c r="E3" s="19"/>
      <c r="F3" s="21" t="s">
        <v>4</v>
      </c>
    </row>
    <row r="4" spans="1:6" ht="16.2" x14ac:dyDescent="0.25">
      <c r="A4" s="26" t="s">
        <v>17</v>
      </c>
      <c r="B4" s="26"/>
      <c r="C4" s="28" t="s">
        <v>13</v>
      </c>
      <c r="D4" s="19" t="s">
        <v>5</v>
      </c>
      <c r="E4" s="19"/>
      <c r="F4" s="21" t="s">
        <v>4</v>
      </c>
    </row>
    <row r="5" spans="1:6" ht="9.75" customHeight="1" x14ac:dyDescent="0.25">
      <c r="A5" s="26"/>
      <c r="B5" s="26"/>
      <c r="C5" s="26"/>
      <c r="D5" s="22"/>
      <c r="E5" s="22"/>
      <c r="F5" s="22"/>
    </row>
    <row r="6" spans="1:6" ht="13.8" x14ac:dyDescent="0.25">
      <c r="A6" s="69"/>
      <c r="B6" s="69"/>
      <c r="C6" s="69"/>
      <c r="D6" s="2"/>
      <c r="E6" s="2"/>
      <c r="F6" s="3"/>
    </row>
    <row r="7" spans="1:6" ht="13.8" x14ac:dyDescent="0.25">
      <c r="A7" s="35" t="s">
        <v>6</v>
      </c>
      <c r="B7" s="46">
        <v>142001</v>
      </c>
      <c r="D7" s="5"/>
      <c r="E7" s="5"/>
      <c r="F7" s="4"/>
    </row>
    <row r="8" spans="1:6" ht="13.8" x14ac:dyDescent="0.25">
      <c r="A8" s="45" t="s">
        <v>133</v>
      </c>
      <c r="B8" s="47" t="str">
        <f>VLOOKUP($B$7,Tabla2[],2,FALSE)</f>
        <v>ANTONI PEREIRA</v>
      </c>
      <c r="C8" s="50"/>
      <c r="E8" s="5"/>
      <c r="F8" s="4"/>
    </row>
    <row r="9" spans="1:6" ht="13.8" x14ac:dyDescent="0.25">
      <c r="A9" s="45" t="s">
        <v>133</v>
      </c>
      <c r="B9" s="48" t="str">
        <f>VLOOKUP($B$7,Tabla2[],3,FALSE)</f>
        <v>Colores y Estilo</v>
      </c>
      <c r="C9" s="50"/>
      <c r="E9" s="6"/>
      <c r="F9" s="4"/>
    </row>
    <row r="10" spans="1:6" ht="13.8" x14ac:dyDescent="0.25">
      <c r="A10" s="45" t="s">
        <v>133</v>
      </c>
      <c r="B10" s="48" t="str">
        <f>VLOOKUP($B$7,Tabla2[],4,FALSE)</f>
        <v>Occitania</v>
      </c>
      <c r="C10" s="50"/>
      <c r="E10" s="6"/>
      <c r="F10" s="4"/>
    </row>
    <row r="11" spans="1:6" ht="13.8" x14ac:dyDescent="0.25">
      <c r="A11" s="45" t="s">
        <v>133</v>
      </c>
      <c r="B11" s="48" t="str">
        <f>VLOOKUP($B$7,Tabla2[],6,FALSE)&amp; " " &amp;VLOOKUP($B$7,Tabla2[],5,FALSE)</f>
        <v>08911 Badalona</v>
      </c>
      <c r="C11" s="50"/>
      <c r="E11" s="6"/>
      <c r="F11" s="4"/>
    </row>
    <row r="12" spans="1:6" ht="13.8" x14ac:dyDescent="0.25">
      <c r="A12" s="45" t="s">
        <v>133</v>
      </c>
      <c r="B12" s="49" t="str">
        <f>VLOOKUP($B$7,Tabla2[],7,FALSE)</f>
        <v>93 360 87 64</v>
      </c>
      <c r="C12" s="50"/>
      <c r="E12" s="6"/>
      <c r="F12" s="4"/>
    </row>
    <row r="13" spans="1:6" ht="12.6" x14ac:dyDescent="0.2">
      <c r="A13" s="7"/>
      <c r="B13" s="8"/>
      <c r="C13" s="7"/>
      <c r="D13" s="7"/>
      <c r="E13" s="7"/>
      <c r="F13" s="8"/>
    </row>
    <row r="14" spans="1:6" ht="18.75" customHeight="1" x14ac:dyDescent="0.25">
      <c r="A14" s="16" t="s">
        <v>15</v>
      </c>
      <c r="B14" s="16" t="s">
        <v>7</v>
      </c>
      <c r="C14" s="16" t="s">
        <v>16</v>
      </c>
      <c r="D14" s="52" t="s">
        <v>19</v>
      </c>
      <c r="E14" s="53" t="s">
        <v>18</v>
      </c>
      <c r="F14" s="54" t="s">
        <v>0</v>
      </c>
    </row>
    <row r="15" spans="1:6" ht="18.75" customHeight="1" x14ac:dyDescent="0.25">
      <c r="A15" s="55">
        <v>25</v>
      </c>
      <c r="B15" s="56" t="e">
        <f t="shared" ref="B15:B47" si="0">IF(ISBLANK($A15),"",VLOOKUP($A15,Articulos,2,FALSE))</f>
        <v>#REF!</v>
      </c>
      <c r="C15" s="56" t="e">
        <f t="shared" ref="C15:C47" si="1">IF(ISBLANK($A15),"",VLOOKUP($A15,Articulos,4,FALSE))</f>
        <v>#REF!</v>
      </c>
      <c r="D15" s="57">
        <v>5</v>
      </c>
      <c r="E15" s="58" t="e">
        <f t="shared" ref="E15:E47" si="2">IF(ISBLANK($A15),0,VLOOKUP($A15,Articulos,8,FALSE))</f>
        <v>#REF!</v>
      </c>
      <c r="F15" s="59" t="e">
        <f>D15*E15</f>
        <v>#REF!</v>
      </c>
    </row>
    <row r="16" spans="1:6" ht="18.75" customHeight="1" x14ac:dyDescent="0.25">
      <c r="A16" s="60"/>
      <c r="B16" s="61" t="str">
        <f t="shared" si="0"/>
        <v/>
      </c>
      <c r="C16" s="61" t="str">
        <f t="shared" si="1"/>
        <v/>
      </c>
      <c r="D16" s="62"/>
      <c r="E16" s="63">
        <f t="shared" si="2"/>
        <v>0</v>
      </c>
      <c r="F16" s="64">
        <f t="shared" ref="F16:F47" si="3">D16*E16</f>
        <v>0</v>
      </c>
    </row>
    <row r="17" spans="1:6" ht="18.75" customHeight="1" x14ac:dyDescent="0.25">
      <c r="A17" s="55"/>
      <c r="B17" s="56" t="str">
        <f t="shared" si="0"/>
        <v/>
      </c>
      <c r="C17" s="56" t="str">
        <f t="shared" si="1"/>
        <v/>
      </c>
      <c r="D17" s="57"/>
      <c r="E17" s="58">
        <f t="shared" si="2"/>
        <v>0</v>
      </c>
      <c r="F17" s="59">
        <f t="shared" si="3"/>
        <v>0</v>
      </c>
    </row>
    <row r="18" spans="1:6" ht="18.75" customHeight="1" x14ac:dyDescent="0.25">
      <c r="A18" s="60"/>
      <c r="B18" s="61" t="str">
        <f t="shared" si="0"/>
        <v/>
      </c>
      <c r="C18" s="61" t="str">
        <f t="shared" si="1"/>
        <v/>
      </c>
      <c r="D18" s="62"/>
      <c r="E18" s="63">
        <f t="shared" si="2"/>
        <v>0</v>
      </c>
      <c r="F18" s="64">
        <f t="shared" si="3"/>
        <v>0</v>
      </c>
    </row>
    <row r="19" spans="1:6" ht="18.75" customHeight="1" x14ac:dyDescent="0.25">
      <c r="A19" s="55"/>
      <c r="B19" s="56" t="str">
        <f t="shared" si="0"/>
        <v/>
      </c>
      <c r="C19" s="56" t="str">
        <f t="shared" si="1"/>
        <v/>
      </c>
      <c r="D19" s="57"/>
      <c r="E19" s="58">
        <f t="shared" si="2"/>
        <v>0</v>
      </c>
      <c r="F19" s="59">
        <f t="shared" si="3"/>
        <v>0</v>
      </c>
    </row>
    <row r="20" spans="1:6" ht="18.75" customHeight="1" x14ac:dyDescent="0.25">
      <c r="A20" s="60"/>
      <c r="B20" s="61" t="str">
        <f t="shared" si="0"/>
        <v/>
      </c>
      <c r="C20" s="61" t="str">
        <f t="shared" si="1"/>
        <v/>
      </c>
      <c r="D20" s="62"/>
      <c r="E20" s="63">
        <f t="shared" si="2"/>
        <v>0</v>
      </c>
      <c r="F20" s="64">
        <f t="shared" si="3"/>
        <v>0</v>
      </c>
    </row>
    <row r="21" spans="1:6" ht="18.75" customHeight="1" x14ac:dyDescent="0.25">
      <c r="A21" s="55"/>
      <c r="B21" s="56" t="str">
        <f t="shared" si="0"/>
        <v/>
      </c>
      <c r="C21" s="56" t="str">
        <f t="shared" si="1"/>
        <v/>
      </c>
      <c r="D21" s="57"/>
      <c r="E21" s="58">
        <f t="shared" si="2"/>
        <v>0</v>
      </c>
      <c r="F21" s="59">
        <f t="shared" si="3"/>
        <v>0</v>
      </c>
    </row>
    <row r="22" spans="1:6" ht="18.75" customHeight="1" x14ac:dyDescent="0.25">
      <c r="A22" s="60"/>
      <c r="B22" s="61" t="str">
        <f t="shared" si="0"/>
        <v/>
      </c>
      <c r="C22" s="61" t="str">
        <f t="shared" si="1"/>
        <v/>
      </c>
      <c r="D22" s="62"/>
      <c r="E22" s="63">
        <f t="shared" si="2"/>
        <v>0</v>
      </c>
      <c r="F22" s="64">
        <f t="shared" si="3"/>
        <v>0</v>
      </c>
    </row>
    <row r="23" spans="1:6" ht="18.75" customHeight="1" x14ac:dyDescent="0.25">
      <c r="A23" s="55"/>
      <c r="B23" s="56" t="str">
        <f t="shared" si="0"/>
        <v/>
      </c>
      <c r="C23" s="56" t="str">
        <f t="shared" si="1"/>
        <v/>
      </c>
      <c r="D23" s="57"/>
      <c r="E23" s="58">
        <f t="shared" si="2"/>
        <v>0</v>
      </c>
      <c r="F23" s="59">
        <f t="shared" si="3"/>
        <v>0</v>
      </c>
    </row>
    <row r="24" spans="1:6" ht="18.75" customHeight="1" x14ac:dyDescent="0.25">
      <c r="A24" s="60"/>
      <c r="B24" s="61" t="str">
        <f t="shared" si="0"/>
        <v/>
      </c>
      <c r="C24" s="61" t="str">
        <f t="shared" si="1"/>
        <v/>
      </c>
      <c r="D24" s="62"/>
      <c r="E24" s="63">
        <f t="shared" si="2"/>
        <v>0</v>
      </c>
      <c r="F24" s="64">
        <f t="shared" si="3"/>
        <v>0</v>
      </c>
    </row>
    <row r="25" spans="1:6" ht="18.75" customHeight="1" x14ac:dyDescent="0.25">
      <c r="A25" s="55"/>
      <c r="B25" s="56" t="str">
        <f t="shared" si="0"/>
        <v/>
      </c>
      <c r="C25" s="56" t="str">
        <f t="shared" si="1"/>
        <v/>
      </c>
      <c r="D25" s="57"/>
      <c r="E25" s="58">
        <f t="shared" si="2"/>
        <v>0</v>
      </c>
      <c r="F25" s="59">
        <f t="shared" si="3"/>
        <v>0</v>
      </c>
    </row>
    <row r="26" spans="1:6" ht="18.75" customHeight="1" x14ac:dyDescent="0.25">
      <c r="A26" s="60"/>
      <c r="B26" s="61" t="str">
        <f t="shared" si="0"/>
        <v/>
      </c>
      <c r="C26" s="61" t="str">
        <f t="shared" si="1"/>
        <v/>
      </c>
      <c r="D26" s="62"/>
      <c r="E26" s="63">
        <f t="shared" si="2"/>
        <v>0</v>
      </c>
      <c r="F26" s="64">
        <f t="shared" si="3"/>
        <v>0</v>
      </c>
    </row>
    <row r="27" spans="1:6" ht="18.75" customHeight="1" x14ac:dyDescent="0.25">
      <c r="A27" s="55"/>
      <c r="B27" s="56" t="str">
        <f t="shared" si="0"/>
        <v/>
      </c>
      <c r="C27" s="56" t="str">
        <f t="shared" si="1"/>
        <v/>
      </c>
      <c r="D27" s="57"/>
      <c r="E27" s="58">
        <f t="shared" si="2"/>
        <v>0</v>
      </c>
      <c r="F27" s="59">
        <f t="shared" si="3"/>
        <v>0</v>
      </c>
    </row>
    <row r="28" spans="1:6" ht="18.75" customHeight="1" x14ac:dyDescent="0.25">
      <c r="A28" s="60"/>
      <c r="B28" s="61" t="str">
        <f t="shared" si="0"/>
        <v/>
      </c>
      <c r="C28" s="61" t="str">
        <f t="shared" si="1"/>
        <v/>
      </c>
      <c r="D28" s="62"/>
      <c r="E28" s="63">
        <f t="shared" si="2"/>
        <v>0</v>
      </c>
      <c r="F28" s="64">
        <f t="shared" si="3"/>
        <v>0</v>
      </c>
    </row>
    <row r="29" spans="1:6" ht="18.75" customHeight="1" x14ac:dyDescent="0.25">
      <c r="A29" s="55"/>
      <c r="B29" s="56" t="str">
        <f t="shared" si="0"/>
        <v/>
      </c>
      <c r="C29" s="56" t="str">
        <f t="shared" si="1"/>
        <v/>
      </c>
      <c r="D29" s="57"/>
      <c r="E29" s="58">
        <f t="shared" si="2"/>
        <v>0</v>
      </c>
      <c r="F29" s="59">
        <f t="shared" si="3"/>
        <v>0</v>
      </c>
    </row>
    <row r="30" spans="1:6" ht="18.75" customHeight="1" x14ac:dyDescent="0.25">
      <c r="A30" s="60"/>
      <c r="B30" s="61" t="str">
        <f t="shared" si="0"/>
        <v/>
      </c>
      <c r="C30" s="61" t="str">
        <f t="shared" si="1"/>
        <v/>
      </c>
      <c r="D30" s="62"/>
      <c r="E30" s="63">
        <f t="shared" si="2"/>
        <v>0</v>
      </c>
      <c r="F30" s="64">
        <f t="shared" si="3"/>
        <v>0</v>
      </c>
    </row>
    <row r="31" spans="1:6" ht="18.75" customHeight="1" x14ac:dyDescent="0.25">
      <c r="A31" s="55"/>
      <c r="B31" s="56" t="str">
        <f t="shared" si="0"/>
        <v/>
      </c>
      <c r="C31" s="56" t="str">
        <f t="shared" si="1"/>
        <v/>
      </c>
      <c r="D31" s="57"/>
      <c r="E31" s="58">
        <f t="shared" si="2"/>
        <v>0</v>
      </c>
      <c r="F31" s="59">
        <f t="shared" si="3"/>
        <v>0</v>
      </c>
    </row>
    <row r="32" spans="1:6" ht="18.75" customHeight="1" x14ac:dyDescent="0.25">
      <c r="A32" s="60"/>
      <c r="B32" s="61" t="str">
        <f t="shared" si="0"/>
        <v/>
      </c>
      <c r="C32" s="61" t="str">
        <f t="shared" si="1"/>
        <v/>
      </c>
      <c r="D32" s="62"/>
      <c r="E32" s="63">
        <f t="shared" si="2"/>
        <v>0</v>
      </c>
      <c r="F32" s="64">
        <f t="shared" si="3"/>
        <v>0</v>
      </c>
    </row>
    <row r="33" spans="1:6" ht="18.75" customHeight="1" x14ac:dyDescent="0.25">
      <c r="A33" s="55"/>
      <c r="B33" s="56" t="str">
        <f t="shared" si="0"/>
        <v/>
      </c>
      <c r="C33" s="56" t="str">
        <f t="shared" si="1"/>
        <v/>
      </c>
      <c r="D33" s="57"/>
      <c r="E33" s="58">
        <f t="shared" si="2"/>
        <v>0</v>
      </c>
      <c r="F33" s="59">
        <f t="shared" si="3"/>
        <v>0</v>
      </c>
    </row>
    <row r="34" spans="1:6" ht="18.75" customHeight="1" x14ac:dyDescent="0.25">
      <c r="A34" s="60"/>
      <c r="B34" s="61" t="str">
        <f t="shared" si="0"/>
        <v/>
      </c>
      <c r="C34" s="61" t="str">
        <f t="shared" si="1"/>
        <v/>
      </c>
      <c r="D34" s="62"/>
      <c r="E34" s="63">
        <f t="shared" si="2"/>
        <v>0</v>
      </c>
      <c r="F34" s="64">
        <f t="shared" si="3"/>
        <v>0</v>
      </c>
    </row>
    <row r="35" spans="1:6" ht="18.75" customHeight="1" x14ac:dyDescent="0.25">
      <c r="A35" s="55"/>
      <c r="B35" s="56" t="str">
        <f t="shared" si="0"/>
        <v/>
      </c>
      <c r="C35" s="56" t="str">
        <f t="shared" si="1"/>
        <v/>
      </c>
      <c r="D35" s="57"/>
      <c r="E35" s="58">
        <f t="shared" si="2"/>
        <v>0</v>
      </c>
      <c r="F35" s="59">
        <f t="shared" si="3"/>
        <v>0</v>
      </c>
    </row>
    <row r="36" spans="1:6" ht="18.75" customHeight="1" x14ac:dyDescent="0.25">
      <c r="A36" s="60"/>
      <c r="B36" s="61" t="str">
        <f t="shared" si="0"/>
        <v/>
      </c>
      <c r="C36" s="61" t="str">
        <f t="shared" si="1"/>
        <v/>
      </c>
      <c r="D36" s="62"/>
      <c r="E36" s="63">
        <f t="shared" si="2"/>
        <v>0</v>
      </c>
      <c r="F36" s="64">
        <f t="shared" si="3"/>
        <v>0</v>
      </c>
    </row>
    <row r="37" spans="1:6" ht="18.75" customHeight="1" x14ac:dyDescent="0.25">
      <c r="A37" s="55"/>
      <c r="B37" s="56" t="str">
        <f t="shared" si="0"/>
        <v/>
      </c>
      <c r="C37" s="56" t="str">
        <f t="shared" si="1"/>
        <v/>
      </c>
      <c r="D37" s="57"/>
      <c r="E37" s="58">
        <f t="shared" si="2"/>
        <v>0</v>
      </c>
      <c r="F37" s="59">
        <f t="shared" si="3"/>
        <v>0</v>
      </c>
    </row>
    <row r="38" spans="1:6" ht="18.75" customHeight="1" x14ac:dyDescent="0.25">
      <c r="A38" s="60"/>
      <c r="B38" s="61" t="str">
        <f t="shared" si="0"/>
        <v/>
      </c>
      <c r="C38" s="61" t="str">
        <f t="shared" si="1"/>
        <v/>
      </c>
      <c r="D38" s="62"/>
      <c r="E38" s="63">
        <f t="shared" si="2"/>
        <v>0</v>
      </c>
      <c r="F38" s="64">
        <f t="shared" si="3"/>
        <v>0</v>
      </c>
    </row>
    <row r="39" spans="1:6" ht="18.75" customHeight="1" x14ac:dyDescent="0.25">
      <c r="A39" s="55"/>
      <c r="B39" s="56" t="str">
        <f t="shared" si="0"/>
        <v/>
      </c>
      <c r="C39" s="56" t="str">
        <f t="shared" si="1"/>
        <v/>
      </c>
      <c r="D39" s="57"/>
      <c r="E39" s="58">
        <f t="shared" si="2"/>
        <v>0</v>
      </c>
      <c r="F39" s="59">
        <f t="shared" si="3"/>
        <v>0</v>
      </c>
    </row>
    <row r="40" spans="1:6" ht="18.75" customHeight="1" x14ac:dyDescent="0.25">
      <c r="A40" s="60"/>
      <c r="B40" s="61" t="str">
        <f t="shared" si="0"/>
        <v/>
      </c>
      <c r="C40" s="61" t="str">
        <f t="shared" si="1"/>
        <v/>
      </c>
      <c r="D40" s="62"/>
      <c r="E40" s="63">
        <f t="shared" si="2"/>
        <v>0</v>
      </c>
      <c r="F40" s="64">
        <f t="shared" si="3"/>
        <v>0</v>
      </c>
    </row>
    <row r="41" spans="1:6" ht="18.75" customHeight="1" x14ac:dyDescent="0.25">
      <c r="A41" s="55"/>
      <c r="B41" s="56" t="str">
        <f t="shared" si="0"/>
        <v/>
      </c>
      <c r="C41" s="56" t="str">
        <f t="shared" si="1"/>
        <v/>
      </c>
      <c r="D41" s="57"/>
      <c r="E41" s="58">
        <f t="shared" si="2"/>
        <v>0</v>
      </c>
      <c r="F41" s="59">
        <f t="shared" si="3"/>
        <v>0</v>
      </c>
    </row>
    <row r="42" spans="1:6" ht="18.75" customHeight="1" x14ac:dyDescent="0.25">
      <c r="A42" s="60"/>
      <c r="B42" s="61" t="str">
        <f t="shared" si="0"/>
        <v/>
      </c>
      <c r="C42" s="61" t="str">
        <f t="shared" si="1"/>
        <v/>
      </c>
      <c r="D42" s="62"/>
      <c r="E42" s="63">
        <f t="shared" si="2"/>
        <v>0</v>
      </c>
      <c r="F42" s="64">
        <f t="shared" si="3"/>
        <v>0</v>
      </c>
    </row>
    <row r="43" spans="1:6" ht="18.75" customHeight="1" x14ac:dyDescent="0.25">
      <c r="A43" s="55"/>
      <c r="B43" s="56" t="str">
        <f t="shared" si="0"/>
        <v/>
      </c>
      <c r="C43" s="56" t="str">
        <f t="shared" si="1"/>
        <v/>
      </c>
      <c r="D43" s="57"/>
      <c r="E43" s="58">
        <f t="shared" si="2"/>
        <v>0</v>
      </c>
      <c r="F43" s="59">
        <f t="shared" si="3"/>
        <v>0</v>
      </c>
    </row>
    <row r="44" spans="1:6" ht="18.75" customHeight="1" x14ac:dyDescent="0.25">
      <c r="A44" s="60"/>
      <c r="B44" s="61" t="str">
        <f t="shared" si="0"/>
        <v/>
      </c>
      <c r="C44" s="61" t="str">
        <f t="shared" si="1"/>
        <v/>
      </c>
      <c r="D44" s="62"/>
      <c r="E44" s="63">
        <f t="shared" si="2"/>
        <v>0</v>
      </c>
      <c r="F44" s="64">
        <f t="shared" si="3"/>
        <v>0</v>
      </c>
    </row>
    <row r="45" spans="1:6" ht="18.75" customHeight="1" x14ac:dyDescent="0.25">
      <c r="A45" s="55"/>
      <c r="B45" s="56" t="str">
        <f t="shared" si="0"/>
        <v/>
      </c>
      <c r="C45" s="56" t="str">
        <f t="shared" si="1"/>
        <v/>
      </c>
      <c r="D45" s="57"/>
      <c r="E45" s="58">
        <f t="shared" si="2"/>
        <v>0</v>
      </c>
      <c r="F45" s="59">
        <f t="shared" si="3"/>
        <v>0</v>
      </c>
    </row>
    <row r="46" spans="1:6" ht="18.75" customHeight="1" x14ac:dyDescent="0.25">
      <c r="A46" s="60"/>
      <c r="B46" s="61" t="str">
        <f t="shared" si="0"/>
        <v/>
      </c>
      <c r="C46" s="61" t="str">
        <f t="shared" si="1"/>
        <v/>
      </c>
      <c r="D46" s="62"/>
      <c r="E46" s="63">
        <f t="shared" si="2"/>
        <v>0</v>
      </c>
      <c r="F46" s="64">
        <f t="shared" si="3"/>
        <v>0</v>
      </c>
    </row>
    <row r="47" spans="1:6" ht="18.75" customHeight="1" x14ac:dyDescent="0.25">
      <c r="A47" s="65"/>
      <c r="B47" s="66" t="str">
        <f t="shared" si="0"/>
        <v/>
      </c>
      <c r="C47" s="66" t="str">
        <f t="shared" si="1"/>
        <v/>
      </c>
      <c r="D47" s="67"/>
      <c r="E47" s="68">
        <f t="shared" si="2"/>
        <v>0</v>
      </c>
      <c r="F47" s="51">
        <f t="shared" si="3"/>
        <v>0</v>
      </c>
    </row>
    <row r="48" spans="1:6" ht="6" customHeight="1" x14ac:dyDescent="0.25">
      <c r="A48" s="30"/>
      <c r="B48" s="30"/>
      <c r="C48" s="30"/>
      <c r="D48" s="33"/>
      <c r="E48" s="30"/>
      <c r="F48" s="30"/>
    </row>
    <row r="49" spans="1:6" ht="18.75" customHeight="1" x14ac:dyDescent="0.25">
      <c r="A49" s="9" t="str">
        <f>"Hacer que todos los cheques se paguen a "&amp; CompanyName</f>
        <v>Hacer que todos los cheques se paguen a AROMASENSE</v>
      </c>
      <c r="B49" s="10"/>
      <c r="D49" s="11" t="s">
        <v>9</v>
      </c>
      <c r="E49" s="11"/>
      <c r="F49" s="31">
        <v>5</v>
      </c>
    </row>
    <row r="50" spans="1:6" ht="18.75" customHeight="1" thickBot="1" x14ac:dyDescent="0.3">
      <c r="A50" s="34" t="s">
        <v>8</v>
      </c>
      <c r="B50" s="12"/>
      <c r="C50" s="13"/>
      <c r="D50" s="14" t="s">
        <v>0</v>
      </c>
      <c r="E50" s="14"/>
      <c r="F50" s="32" t="e">
        <f>SUM(F15:F47,F49)</f>
        <v>#REF!</v>
      </c>
    </row>
    <row r="51" spans="1:6" ht="18.75" customHeight="1" thickTop="1" x14ac:dyDescent="0.25">
      <c r="C51" s="13"/>
      <c r="D51" s="13"/>
      <c r="E51" s="13"/>
      <c r="F51" s="3"/>
    </row>
  </sheetData>
  <mergeCells count="1">
    <mergeCell ref="A6:C6"/>
  </mergeCells>
  <hyperlinks>
    <hyperlink ref="C4" r:id="rId1" display="www.tailspintoys.com" xr:uid="{00000000-0004-0000-0000-000000000000}"/>
  </hyperlinks>
  <pageMargins left="0.7" right="0.7" top="0.75" bottom="0.75" header="0.3" footer="0.3"/>
  <pageSetup scale="6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G1" sqref="G1"/>
    </sheetView>
  </sheetViews>
  <sheetFormatPr baseColWidth="10" defaultRowHeight="13.2" x14ac:dyDescent="0.25"/>
  <cols>
    <col min="1" max="1" width="13.44140625" style="38" customWidth="1"/>
    <col min="2" max="2" width="21.6640625" bestFit="1" customWidth="1"/>
    <col min="3" max="3" width="25.6640625" customWidth="1"/>
    <col min="4" max="4" width="23.33203125" customWidth="1"/>
    <col min="5" max="5" width="14.5546875" bestFit="1" customWidth="1"/>
    <col min="6" max="6" width="19.5546875" style="38" customWidth="1"/>
    <col min="7" max="7" width="16.44140625" customWidth="1"/>
    <col min="8" max="8" width="16.88671875" customWidth="1"/>
  </cols>
  <sheetData>
    <row r="1" spans="1:7" x14ac:dyDescent="0.25">
      <c r="A1" s="44">
        <v>1</v>
      </c>
      <c r="B1" s="44">
        <v>2</v>
      </c>
      <c r="C1" s="44">
        <v>3</v>
      </c>
      <c r="D1" s="44">
        <v>4</v>
      </c>
      <c r="E1" s="44">
        <v>5</v>
      </c>
      <c r="F1" s="44">
        <v>6</v>
      </c>
      <c r="G1" s="44">
        <v>7</v>
      </c>
    </row>
    <row r="2" spans="1:7" ht="14.4" x14ac:dyDescent="0.3">
      <c r="A2" s="39" t="s">
        <v>66</v>
      </c>
      <c r="B2" s="39" t="s">
        <v>48</v>
      </c>
      <c r="C2" s="39" t="s">
        <v>112</v>
      </c>
      <c r="D2" s="39" t="s">
        <v>67</v>
      </c>
      <c r="E2" s="39" t="s">
        <v>68</v>
      </c>
      <c r="F2" s="39" t="s">
        <v>69</v>
      </c>
      <c r="G2" s="39" t="s">
        <v>70</v>
      </c>
    </row>
    <row r="3" spans="1:7" ht="14.4" x14ac:dyDescent="0.3">
      <c r="A3" s="37">
        <v>142001</v>
      </c>
      <c r="B3" s="36" t="s">
        <v>49</v>
      </c>
      <c r="C3" s="36" t="s">
        <v>113</v>
      </c>
      <c r="D3" s="36" t="s">
        <v>72</v>
      </c>
      <c r="E3" s="36" t="s">
        <v>20</v>
      </c>
      <c r="F3" s="42" t="s">
        <v>73</v>
      </c>
      <c r="G3" s="36" t="s">
        <v>21</v>
      </c>
    </row>
    <row r="4" spans="1:7" ht="14.4" x14ac:dyDescent="0.3">
      <c r="A4" s="37">
        <v>142003</v>
      </c>
      <c r="B4" s="36" t="s">
        <v>50</v>
      </c>
      <c r="C4" s="36" t="s">
        <v>114</v>
      </c>
      <c r="D4" s="36" t="s">
        <v>74</v>
      </c>
      <c r="E4" s="36" t="s">
        <v>20</v>
      </c>
      <c r="F4" s="42" t="s">
        <v>75</v>
      </c>
      <c r="G4" s="36" t="s">
        <v>24</v>
      </c>
    </row>
    <row r="5" spans="1:7" ht="14.4" x14ac:dyDescent="0.3">
      <c r="A5" s="37">
        <v>142009</v>
      </c>
      <c r="B5" s="36" t="s">
        <v>56</v>
      </c>
      <c r="C5" s="36" t="s">
        <v>115</v>
      </c>
      <c r="D5" s="36" t="s">
        <v>76</v>
      </c>
      <c r="E5" s="36" t="s">
        <v>20</v>
      </c>
      <c r="F5" s="42" t="s">
        <v>73</v>
      </c>
      <c r="G5" s="36" t="s">
        <v>33</v>
      </c>
    </row>
    <row r="6" spans="1:7" ht="14.4" x14ac:dyDescent="0.3">
      <c r="A6" s="37">
        <v>142017</v>
      </c>
      <c r="B6" s="36" t="s">
        <v>63</v>
      </c>
      <c r="C6" s="36" t="s">
        <v>116</v>
      </c>
      <c r="D6" s="36" t="s">
        <v>77</v>
      </c>
      <c r="E6" s="36" t="s">
        <v>20</v>
      </c>
      <c r="F6" s="42" t="s">
        <v>78</v>
      </c>
      <c r="G6" s="36" t="s">
        <v>43</v>
      </c>
    </row>
    <row r="7" spans="1:7" ht="14.4" x14ac:dyDescent="0.3">
      <c r="A7" s="37">
        <v>142002</v>
      </c>
      <c r="B7" s="36" t="s">
        <v>80</v>
      </c>
      <c r="C7" s="36" t="s">
        <v>117</v>
      </c>
      <c r="D7" s="36" t="s">
        <v>79</v>
      </c>
      <c r="E7" s="36" t="s">
        <v>22</v>
      </c>
      <c r="F7" s="42" t="s">
        <v>71</v>
      </c>
      <c r="G7" s="36" t="s">
        <v>23</v>
      </c>
    </row>
    <row r="8" spans="1:7" ht="14.4" x14ac:dyDescent="0.3">
      <c r="A8" s="37">
        <v>142006</v>
      </c>
      <c r="B8" s="36" t="s">
        <v>53</v>
      </c>
      <c r="C8" s="36" t="s">
        <v>127</v>
      </c>
      <c r="D8" s="36" t="s">
        <v>81</v>
      </c>
      <c r="E8" s="36" t="s">
        <v>22</v>
      </c>
      <c r="F8" s="42" t="s">
        <v>82</v>
      </c>
      <c r="G8" s="36" t="s">
        <v>29</v>
      </c>
    </row>
    <row r="9" spans="1:7" ht="14.4" x14ac:dyDescent="0.3">
      <c r="A9" s="37">
        <v>142012</v>
      </c>
      <c r="B9" s="36" t="s">
        <v>59</v>
      </c>
      <c r="C9" s="36" t="s">
        <v>118</v>
      </c>
      <c r="D9" s="36" t="s">
        <v>83</v>
      </c>
      <c r="E9" s="36" t="s">
        <v>22</v>
      </c>
      <c r="F9" s="42" t="s">
        <v>84</v>
      </c>
      <c r="G9" s="36" t="s">
        <v>23</v>
      </c>
    </row>
    <row r="10" spans="1:7" ht="14.4" x14ac:dyDescent="0.3">
      <c r="A10" s="37">
        <v>142016</v>
      </c>
      <c r="B10" s="36" t="s">
        <v>62</v>
      </c>
      <c r="C10" s="36" t="s">
        <v>119</v>
      </c>
      <c r="D10" s="36" t="s">
        <v>85</v>
      </c>
      <c r="E10" s="36" t="s">
        <v>22</v>
      </c>
      <c r="F10" s="42" t="s">
        <v>86</v>
      </c>
      <c r="G10" s="36" t="s">
        <v>42</v>
      </c>
    </row>
    <row r="11" spans="1:7" ht="14.4" x14ac:dyDescent="0.3">
      <c r="A11" s="37">
        <v>142019</v>
      </c>
      <c r="B11" s="36" t="s">
        <v>65</v>
      </c>
      <c r="C11" s="36" t="s">
        <v>120</v>
      </c>
      <c r="D11" s="36" t="s">
        <v>87</v>
      </c>
      <c r="E11" s="36" t="s">
        <v>22</v>
      </c>
      <c r="F11" s="42" t="s">
        <v>88</v>
      </c>
      <c r="G11" s="36" t="s">
        <v>45</v>
      </c>
    </row>
    <row r="12" spans="1:7" ht="14.4" x14ac:dyDescent="0.3">
      <c r="A12" s="37">
        <v>142010</v>
      </c>
      <c r="B12" s="36" t="s">
        <v>57</v>
      </c>
      <c r="C12" s="36" t="s">
        <v>121</v>
      </c>
      <c r="D12" s="36" t="s">
        <v>89</v>
      </c>
      <c r="E12" s="36" t="s">
        <v>89</v>
      </c>
      <c r="F12" s="42" t="s">
        <v>90</v>
      </c>
      <c r="G12" s="36" t="s">
        <v>34</v>
      </c>
    </row>
    <row r="13" spans="1:7" ht="14.4" x14ac:dyDescent="0.3">
      <c r="A13" s="37">
        <v>142007</v>
      </c>
      <c r="B13" s="36" t="s">
        <v>54</v>
      </c>
      <c r="C13" s="36" t="s">
        <v>122</v>
      </c>
      <c r="D13" s="36" t="s">
        <v>91</v>
      </c>
      <c r="E13" s="36" t="s">
        <v>30</v>
      </c>
      <c r="F13" s="42" t="s">
        <v>93</v>
      </c>
      <c r="G13" s="36" t="s">
        <v>31</v>
      </c>
    </row>
    <row r="14" spans="1:7" ht="14.4" x14ac:dyDescent="0.3">
      <c r="A14" s="37">
        <v>142008</v>
      </c>
      <c r="B14" s="36" t="s">
        <v>55</v>
      </c>
      <c r="C14" s="36" t="s">
        <v>123</v>
      </c>
      <c r="D14" s="36" t="s">
        <v>92</v>
      </c>
      <c r="E14" s="36" t="s">
        <v>30</v>
      </c>
      <c r="F14" s="42" t="s">
        <v>94</v>
      </c>
      <c r="G14" s="36" t="s">
        <v>32</v>
      </c>
    </row>
    <row r="15" spans="1:7" ht="14.4" x14ac:dyDescent="0.3">
      <c r="A15" s="37">
        <v>142011</v>
      </c>
      <c r="B15" s="36" t="s">
        <v>58</v>
      </c>
      <c r="C15" s="36" t="s">
        <v>124</v>
      </c>
      <c r="D15" s="36" t="s">
        <v>96</v>
      </c>
      <c r="E15" s="36" t="s">
        <v>30</v>
      </c>
      <c r="F15" s="42" t="s">
        <v>95</v>
      </c>
      <c r="G15" s="36" t="s">
        <v>35</v>
      </c>
    </row>
    <row r="16" spans="1:7" ht="14.4" x14ac:dyDescent="0.3">
      <c r="A16" s="37">
        <v>142005</v>
      </c>
      <c r="B16" s="36" t="s">
        <v>52</v>
      </c>
      <c r="C16" s="36" t="s">
        <v>125</v>
      </c>
      <c r="D16" s="36" t="s">
        <v>97</v>
      </c>
      <c r="E16" s="36" t="s">
        <v>27</v>
      </c>
      <c r="F16" s="42" t="s">
        <v>98</v>
      </c>
      <c r="G16" s="36" t="s">
        <v>28</v>
      </c>
    </row>
    <row r="17" spans="1:7" ht="14.4" x14ac:dyDescent="0.3">
      <c r="A17" s="37">
        <v>142004</v>
      </c>
      <c r="B17" s="36" t="s">
        <v>51</v>
      </c>
      <c r="C17" s="36" t="s">
        <v>126</v>
      </c>
      <c r="D17" s="36" t="s">
        <v>100</v>
      </c>
      <c r="E17" s="36" t="s">
        <v>25</v>
      </c>
      <c r="F17" s="42" t="s">
        <v>99</v>
      </c>
      <c r="G17" s="36" t="s">
        <v>26</v>
      </c>
    </row>
    <row r="18" spans="1:7" ht="14.4" x14ac:dyDescent="0.3">
      <c r="A18" s="37">
        <v>142018</v>
      </c>
      <c r="B18" s="36" t="s">
        <v>64</v>
      </c>
      <c r="C18" s="36" t="s">
        <v>128</v>
      </c>
      <c r="D18" s="36" t="s">
        <v>101</v>
      </c>
      <c r="E18" s="36" t="s">
        <v>25</v>
      </c>
      <c r="F18" s="42" t="s">
        <v>102</v>
      </c>
      <c r="G18" s="36" t="s">
        <v>44</v>
      </c>
    </row>
    <row r="19" spans="1:7" ht="14.4" x14ac:dyDescent="0.3">
      <c r="A19" s="37">
        <v>142013</v>
      </c>
      <c r="B19" s="36" t="s">
        <v>60</v>
      </c>
      <c r="C19" s="36" t="s">
        <v>129</v>
      </c>
      <c r="D19" s="36" t="s">
        <v>103</v>
      </c>
      <c r="E19" s="36" t="s">
        <v>36</v>
      </c>
      <c r="F19" s="42" t="s">
        <v>104</v>
      </c>
      <c r="G19" s="36" t="s">
        <v>37</v>
      </c>
    </row>
    <row r="20" spans="1:7" ht="14.4" x14ac:dyDescent="0.3">
      <c r="A20" s="37">
        <v>142014</v>
      </c>
      <c r="B20" s="36" t="s">
        <v>61</v>
      </c>
      <c r="C20" s="36" t="s">
        <v>130</v>
      </c>
      <c r="D20" s="36" t="s">
        <v>106</v>
      </c>
      <c r="E20" s="36" t="s">
        <v>38</v>
      </c>
      <c r="F20" s="42" t="s">
        <v>105</v>
      </c>
      <c r="G20" s="36" t="s">
        <v>39</v>
      </c>
    </row>
    <row r="21" spans="1:7" ht="14.4" x14ac:dyDescent="0.3">
      <c r="A21" s="37">
        <v>142015</v>
      </c>
      <c r="B21" s="36" t="s">
        <v>109</v>
      </c>
      <c r="C21" s="36" t="s">
        <v>131</v>
      </c>
      <c r="D21" s="36" t="s">
        <v>107</v>
      </c>
      <c r="E21" s="36" t="s">
        <v>40</v>
      </c>
      <c r="F21" s="42" t="s">
        <v>108</v>
      </c>
      <c r="G21" s="36" t="s">
        <v>41</v>
      </c>
    </row>
    <row r="22" spans="1:7" ht="14.4" x14ac:dyDescent="0.3">
      <c r="A22" s="40">
        <v>142020</v>
      </c>
      <c r="B22" s="41" t="s">
        <v>110</v>
      </c>
      <c r="C22" s="41" t="s">
        <v>132</v>
      </c>
      <c r="D22" s="41" t="s">
        <v>46</v>
      </c>
      <c r="E22" s="41" t="s">
        <v>46</v>
      </c>
      <c r="F22" s="43" t="s">
        <v>111</v>
      </c>
      <c r="G22" s="41" t="s">
        <v>47</v>
      </c>
    </row>
  </sheetData>
  <hyperlinks>
    <hyperlink ref="D15" r:id="rId1" tooltip="Postal codes of Creu Roja in L’Hospitalet De Llobregat" display="http://www.codigo-postal.info/en/barcelona/l-hospitalet-de-llobregat/creu-roja" xr:uid="{00000000-0004-0000-01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FACTURA</vt:lpstr>
      <vt:lpstr>CLIENTES</vt:lpstr>
      <vt:lpstr>CompanyName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2014-02-18T08:07:07Z</dcterms:created>
  <dcterms:modified xsi:type="dcterms:W3CDTF">2021-10-28T15:56:55Z</dcterms:modified>
</cp:coreProperties>
</file>