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REFERENCIAS RELAT Y ABS/"/>
    </mc:Choice>
  </mc:AlternateContent>
  <xr:revisionPtr revIDLastSave="35" documentId="11_7281DCAC81CC442C7EEDAFD0B84F10B847EC6DBE" xr6:coauthVersionLast="46" xr6:coauthVersionMax="46" xr10:uidLastSave="{B9A7849B-1AFC-4C75-B6C7-7169181E2BAD}"/>
  <bookViews>
    <workbookView xWindow="28680" yWindow="-2700" windowWidth="29040" windowHeight="15990" xr2:uid="{00000000-000D-0000-FFFF-FFFF00000000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E27" i="2"/>
  <c r="D27" i="2"/>
  <c r="C27" i="2"/>
  <c r="F26" i="2"/>
  <c r="F25" i="2"/>
  <c r="E26" i="2"/>
  <c r="D26" i="2"/>
  <c r="C26" i="2"/>
  <c r="E25" i="2"/>
  <c r="D25" i="2"/>
  <c r="C25" i="2"/>
  <c r="H21" i="2"/>
  <c r="H20" i="2"/>
  <c r="G21" i="2"/>
  <c r="G20" i="2"/>
  <c r="F22" i="2"/>
  <c r="E22" i="2"/>
  <c r="D22" i="2"/>
  <c r="C22" i="2"/>
  <c r="F21" i="2"/>
  <c r="F20" i="2"/>
  <c r="H16" i="2"/>
  <c r="H15" i="2"/>
  <c r="H14" i="2"/>
  <c r="H13" i="2"/>
  <c r="H12" i="2"/>
  <c r="H11" i="2"/>
  <c r="H10" i="2"/>
  <c r="H9" i="2"/>
  <c r="H8" i="2"/>
  <c r="H7" i="2"/>
  <c r="H6" i="2"/>
  <c r="G14" i="2"/>
  <c r="G7" i="2"/>
  <c r="G8" i="2"/>
  <c r="G9" i="2"/>
  <c r="G10" i="2"/>
  <c r="G11" i="2"/>
  <c r="G12" i="2"/>
  <c r="G13" i="2"/>
  <c r="G15" i="2"/>
  <c r="G16" i="2"/>
  <c r="G6" i="2"/>
  <c r="F17" i="2"/>
  <c r="E17" i="2"/>
  <c r="D17" i="2"/>
  <c r="C17" i="2"/>
  <c r="F7" i="2"/>
  <c r="F8" i="2"/>
  <c r="F9" i="2"/>
  <c r="F10" i="2"/>
  <c r="F11" i="2"/>
  <c r="F12" i="2"/>
  <c r="F13" i="2"/>
  <c r="F14" i="2"/>
  <c r="F15" i="2"/>
  <c r="F16" i="2"/>
  <c r="F6" i="2"/>
</calcChain>
</file>

<file path=xl/sharedStrings.xml><?xml version="1.0" encoding="utf-8"?>
<sst xmlns="http://schemas.openxmlformats.org/spreadsheetml/2006/main" count="38" uniqueCount="27">
  <si>
    <t>HOJA DE RESULTADOS HOTEL PLAYA Y SOL</t>
  </si>
  <si>
    <t>GASTOS</t>
  </si>
  <si>
    <t>Enero</t>
  </si>
  <si>
    <t>Febrero</t>
  </si>
  <si>
    <t>Marzo</t>
  </si>
  <si>
    <t>Total</t>
  </si>
  <si>
    <t>Promedio</t>
  </si>
  <si>
    <t>% Total</t>
  </si>
  <si>
    <t>Personal</t>
  </si>
  <si>
    <t>Alimentación</t>
  </si>
  <si>
    <t>Luz</t>
  </si>
  <si>
    <t>Teléfono</t>
  </si>
  <si>
    <t>Seguro</t>
  </si>
  <si>
    <t>Mantenimiento</t>
  </si>
  <si>
    <t>Jardinería</t>
  </si>
  <si>
    <t>Lencería</t>
  </si>
  <si>
    <t>Animación</t>
  </si>
  <si>
    <t>Marketing</t>
  </si>
  <si>
    <t>Servicio Prevención</t>
  </si>
  <si>
    <t>Total:</t>
  </si>
  <si>
    <t>INGRESOS</t>
  </si>
  <si>
    <t>Hoteleros</t>
  </si>
  <si>
    <t>Financieros</t>
  </si>
  <si>
    <t>RESULTADO</t>
  </si>
  <si>
    <t>Beneficio</t>
  </si>
  <si>
    <t>Impuestos</t>
  </si>
  <si>
    <t>Resultado Neto: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</si>
</sst>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.00_ ;_ * \-#,##0.00_ ;_ * \-??_ ;_ @_ "/>
  </numFmts>
  <fonts count="8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  <font>
      <b/>
      <sz val="16"/>
      <name val="Segoe UI"/>
      <family val="2"/>
    </font>
    <font>
      <sz val="10"/>
      <color theme="1"/>
      <name val="Segoe UI"/>
      <family val="2"/>
    </font>
    <font>
      <b/>
      <sz val="12"/>
      <name val="Segoe UI"/>
      <family val="2"/>
    </font>
    <font>
      <b/>
      <sz val="10"/>
      <name val="Segoe UI"/>
      <family val="2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 indent="1"/>
    </xf>
    <xf numFmtId="4" fontId="7" fillId="0" borderId="0" xfId="2" applyNumberFormat="1" applyFont="1" applyFill="1" applyBorder="1" applyAlignment="1" applyProtection="1"/>
    <xf numFmtId="4" fontId="5" fillId="2" borderId="0" xfId="2" applyNumberFormat="1" applyFont="1" applyFill="1" applyBorder="1" applyAlignment="1" applyProtection="1"/>
    <xf numFmtId="164" fontId="5" fillId="2" borderId="0" xfId="2" applyFont="1" applyFill="1" applyBorder="1" applyAlignment="1" applyProtection="1"/>
    <xf numFmtId="10" fontId="5" fillId="2" borderId="0" xfId="1" applyNumberFormat="1" applyFont="1" applyFill="1" applyBorder="1" applyAlignment="1" applyProtection="1">
      <alignment horizontal="center"/>
    </xf>
    <xf numFmtId="4" fontId="5" fillId="2" borderId="1" xfId="2" applyNumberFormat="1" applyFont="1" applyFill="1" applyBorder="1" applyAlignment="1" applyProtection="1"/>
    <xf numFmtId="4" fontId="5" fillId="2" borderId="2" xfId="2" applyNumberFormat="1" applyFont="1" applyFill="1" applyBorder="1" applyAlignment="1" applyProtection="1"/>
    <xf numFmtId="164" fontId="7" fillId="0" borderId="0" xfId="2" applyFont="1" applyFill="1" applyBorder="1" applyAlignment="1" applyProtection="1"/>
    <xf numFmtId="164" fontId="7" fillId="0" borderId="0" xfId="2" applyFont="1" applyFill="1" applyBorder="1" applyAlignment="1" applyProtection="1">
      <alignment horizontal="center"/>
    </xf>
    <xf numFmtId="4" fontId="4" fillId="0" borderId="0" xfId="0" applyNumberFormat="1" applyFont="1"/>
    <xf numFmtId="0" fontId="4" fillId="0" borderId="0" xfId="0" applyFont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164" fontId="5" fillId="0" borderId="0" xfId="2" applyFont="1" applyFill="1" applyBorder="1" applyAlignment="1" applyProtection="1"/>
    <xf numFmtId="10" fontId="7" fillId="0" borderId="0" xfId="1" applyNumberFormat="1" applyFont="1" applyFill="1" applyBorder="1" applyAlignment="1" applyProtection="1">
      <alignment horizontal="center"/>
    </xf>
    <xf numFmtId="4" fontId="4" fillId="0" borderId="0" xfId="2" applyNumberFormat="1" applyFont="1" applyFill="1" applyBorder="1" applyAlignment="1" applyProtection="1"/>
    <xf numFmtId="164" fontId="4" fillId="0" borderId="0" xfId="2" applyFont="1" applyFill="1" applyBorder="1" applyAlignment="1" applyProtection="1"/>
    <xf numFmtId="9" fontId="5" fillId="0" borderId="0" xfId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</cellXfs>
  <cellStyles count="3">
    <cellStyle name="Millares_EJERCICIO NUEVO" xfId="2" xr:uid="{00000000-0005-0000-0000-000000000000}"/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75674B16-5D41-47CA-B086-C6126980BA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1076325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C236D-89E6-443C-AE72-66D1327EE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6670"/>
          <a:ext cx="104013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7805-7BF1-4FA9-9AE4-D50038E57A60}">
  <dimension ref="A2:H27"/>
  <sheetViews>
    <sheetView tabSelected="1" workbookViewId="0">
      <selection activeCell="C33" sqref="C33"/>
    </sheetView>
  </sheetViews>
  <sheetFormatPr baseColWidth="10" defaultColWidth="11" defaultRowHeight="15" x14ac:dyDescent="0.35"/>
  <cols>
    <col min="1" max="1" width="17.6328125" style="1" customWidth="1"/>
    <col min="2" max="2" width="6.08984375" style="1" customWidth="1"/>
    <col min="3" max="7" width="17" style="1" customWidth="1"/>
    <col min="8" max="8" width="17" style="14" customWidth="1"/>
    <col min="9" max="16384" width="11" style="1"/>
  </cols>
  <sheetData>
    <row r="2" spans="1:8" ht="12.75" customHeight="1" x14ac:dyDescent="0.35">
      <c r="A2" s="21" t="s">
        <v>0</v>
      </c>
      <c r="B2" s="21"/>
      <c r="C2" s="21"/>
      <c r="D2" s="21"/>
      <c r="E2" s="21"/>
      <c r="F2" s="21"/>
      <c r="G2" s="21"/>
      <c r="H2" s="21"/>
    </row>
    <row r="3" spans="1:8" ht="12.75" customHeight="1" x14ac:dyDescent="0.35">
      <c r="A3" s="21"/>
      <c r="B3" s="21"/>
      <c r="C3" s="21"/>
      <c r="D3" s="21"/>
      <c r="E3" s="21"/>
      <c r="F3" s="21"/>
      <c r="G3" s="21"/>
      <c r="H3" s="21"/>
    </row>
    <row r="5" spans="1:8" ht="15.75" customHeight="1" thickBot="1" x14ac:dyDescent="0.5">
      <c r="A5" s="2" t="s">
        <v>1</v>
      </c>
      <c r="B5" s="2"/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ht="15.75" customHeight="1" x14ac:dyDescent="0.45">
      <c r="A6" s="4" t="s">
        <v>8</v>
      </c>
      <c r="B6" s="4"/>
      <c r="C6" s="5">
        <v>25000</v>
      </c>
      <c r="D6" s="5">
        <v>25000</v>
      </c>
      <c r="E6" s="5">
        <v>30000</v>
      </c>
      <c r="F6" s="6">
        <f>+SUM(C6:E6)</f>
        <v>80000</v>
      </c>
      <c r="G6" s="7">
        <f>+AVERAGE(C6:E6)</f>
        <v>26666.666666666668</v>
      </c>
      <c r="H6" s="8">
        <f>+F6/$F$17</f>
        <v>0.63361568832444293</v>
      </c>
    </row>
    <row r="7" spans="1:8" ht="15.75" customHeight="1" x14ac:dyDescent="0.45">
      <c r="A7" s="4" t="s">
        <v>9</v>
      </c>
      <c r="B7" s="4"/>
      <c r="C7" s="5">
        <v>10000</v>
      </c>
      <c r="D7" s="5">
        <v>10000</v>
      </c>
      <c r="E7" s="5">
        <v>10000</v>
      </c>
      <c r="F7" s="6">
        <f t="shared" ref="F7:F16" si="0">+SUM(C7:E7)</f>
        <v>30000</v>
      </c>
      <c r="G7" s="7">
        <f t="shared" ref="G7:G16" si="1">+AVERAGE(C7:E7)</f>
        <v>10000</v>
      </c>
      <c r="H7" s="8">
        <f t="shared" ref="H7:H16" si="2">+F7/$F$17</f>
        <v>0.23760588312166608</v>
      </c>
    </row>
    <row r="8" spans="1:8" ht="15.75" customHeight="1" x14ac:dyDescent="0.45">
      <c r="A8" s="4" t="s">
        <v>10</v>
      </c>
      <c r="B8" s="4"/>
      <c r="C8" s="5">
        <v>0</v>
      </c>
      <c r="D8" s="5">
        <v>0</v>
      </c>
      <c r="E8" s="5">
        <v>10000</v>
      </c>
      <c r="F8" s="6">
        <f t="shared" si="0"/>
        <v>10000</v>
      </c>
      <c r="G8" s="7">
        <f t="shared" si="1"/>
        <v>3333.3333333333335</v>
      </c>
      <c r="H8" s="8">
        <f t="shared" si="2"/>
        <v>7.9201961040555366E-2</v>
      </c>
    </row>
    <row r="9" spans="1:8" ht="15.75" customHeight="1" x14ac:dyDescent="0.45">
      <c r="A9" s="4" t="s">
        <v>11</v>
      </c>
      <c r="B9" s="4"/>
      <c r="C9" s="5">
        <v>354</v>
      </c>
      <c r="D9" s="5">
        <v>315</v>
      </c>
      <c r="E9" s="5">
        <v>375</v>
      </c>
      <c r="F9" s="6">
        <f t="shared" si="0"/>
        <v>1044</v>
      </c>
      <c r="G9" s="7">
        <f t="shared" si="1"/>
        <v>348</v>
      </c>
      <c r="H9" s="8">
        <f t="shared" si="2"/>
        <v>8.2686847326339796E-3</v>
      </c>
    </row>
    <row r="10" spans="1:8" ht="15.75" customHeight="1" x14ac:dyDescent="0.45">
      <c r="A10" s="4" t="s">
        <v>12</v>
      </c>
      <c r="B10" s="4"/>
      <c r="C10" s="5">
        <v>0</v>
      </c>
      <c r="D10" s="5">
        <v>0</v>
      </c>
      <c r="E10" s="5">
        <v>852</v>
      </c>
      <c r="F10" s="6">
        <f t="shared" si="0"/>
        <v>852</v>
      </c>
      <c r="G10" s="7">
        <f t="shared" si="1"/>
        <v>284</v>
      </c>
      <c r="H10" s="8">
        <f t="shared" si="2"/>
        <v>6.7480070806553169E-3</v>
      </c>
    </row>
    <row r="11" spans="1:8" ht="15.75" customHeight="1" x14ac:dyDescent="0.45">
      <c r="A11" s="4" t="s">
        <v>13</v>
      </c>
      <c r="B11" s="4"/>
      <c r="C11" s="5">
        <v>250</v>
      </c>
      <c r="D11" s="5">
        <v>250</v>
      </c>
      <c r="E11" s="5">
        <v>250</v>
      </c>
      <c r="F11" s="6">
        <f t="shared" si="0"/>
        <v>750</v>
      </c>
      <c r="G11" s="7">
        <f t="shared" si="1"/>
        <v>250</v>
      </c>
      <c r="H11" s="8">
        <f t="shared" si="2"/>
        <v>5.9401470780416519E-3</v>
      </c>
    </row>
    <row r="12" spans="1:8" ht="15.75" customHeight="1" x14ac:dyDescent="0.45">
      <c r="A12" s="4" t="s">
        <v>14</v>
      </c>
      <c r="B12" s="4"/>
      <c r="C12" s="5">
        <v>75</v>
      </c>
      <c r="D12" s="5">
        <v>75</v>
      </c>
      <c r="E12" s="5">
        <v>75</v>
      </c>
      <c r="F12" s="6">
        <f t="shared" si="0"/>
        <v>225</v>
      </c>
      <c r="G12" s="7">
        <f t="shared" si="1"/>
        <v>75</v>
      </c>
      <c r="H12" s="8">
        <f t="shared" si="2"/>
        <v>1.7820441234124957E-3</v>
      </c>
    </row>
    <row r="13" spans="1:8" ht="15.75" customHeight="1" x14ac:dyDescent="0.45">
      <c r="A13" s="4" t="s">
        <v>15</v>
      </c>
      <c r="B13" s="4"/>
      <c r="C13" s="5">
        <v>0</v>
      </c>
      <c r="D13" s="5">
        <v>0</v>
      </c>
      <c r="E13" s="5">
        <v>850</v>
      </c>
      <c r="F13" s="6">
        <f t="shared" si="0"/>
        <v>850</v>
      </c>
      <c r="G13" s="7">
        <f t="shared" si="1"/>
        <v>283.33333333333331</v>
      </c>
      <c r="H13" s="8">
        <f t="shared" si="2"/>
        <v>6.7321666884472059E-3</v>
      </c>
    </row>
    <row r="14" spans="1:8" ht="15.75" customHeight="1" x14ac:dyDescent="0.45">
      <c r="A14" s="4" t="s">
        <v>16</v>
      </c>
      <c r="B14" s="4"/>
      <c r="C14" s="5">
        <v>496</v>
      </c>
      <c r="D14" s="5">
        <v>671</v>
      </c>
      <c r="E14" s="5">
        <v>496</v>
      </c>
      <c r="F14" s="6">
        <f t="shared" si="0"/>
        <v>1663</v>
      </c>
      <c r="G14" s="7">
        <f>+AVERAGE(C14:E14)</f>
        <v>554.33333333333337</v>
      </c>
      <c r="H14" s="8">
        <f t="shared" si="2"/>
        <v>1.3171286121044358E-2</v>
      </c>
    </row>
    <row r="15" spans="1:8" ht="15.75" customHeight="1" x14ac:dyDescent="0.45">
      <c r="A15" s="4" t="s">
        <v>17</v>
      </c>
      <c r="B15" s="4"/>
      <c r="C15" s="5">
        <v>100</v>
      </c>
      <c r="D15" s="5">
        <v>100</v>
      </c>
      <c r="E15" s="5">
        <v>350</v>
      </c>
      <c r="F15" s="6">
        <f t="shared" si="0"/>
        <v>550</v>
      </c>
      <c r="G15" s="7">
        <f t="shared" si="1"/>
        <v>183.33333333333334</v>
      </c>
      <c r="H15" s="8">
        <f t="shared" si="2"/>
        <v>4.3561078572305449E-3</v>
      </c>
    </row>
    <row r="16" spans="1:8" ht="15.75" customHeight="1" thickBot="1" x14ac:dyDescent="0.5">
      <c r="A16" s="4" t="s">
        <v>18</v>
      </c>
      <c r="B16" s="4"/>
      <c r="C16" s="5">
        <v>108.5</v>
      </c>
      <c r="D16" s="5">
        <v>108.5</v>
      </c>
      <c r="E16" s="5">
        <v>108.5</v>
      </c>
      <c r="F16" s="6">
        <f t="shared" si="0"/>
        <v>325.5</v>
      </c>
      <c r="G16" s="7">
        <f t="shared" si="1"/>
        <v>108.5</v>
      </c>
      <c r="H16" s="8">
        <f t="shared" si="2"/>
        <v>2.5780238318700772E-3</v>
      </c>
    </row>
    <row r="17" spans="1:8" ht="15.75" customHeight="1" thickBot="1" x14ac:dyDescent="0.5">
      <c r="A17" s="22" t="s">
        <v>19</v>
      </c>
      <c r="B17" s="22"/>
      <c r="C17" s="10">
        <f>SUM(C6:C16)</f>
        <v>36383.5</v>
      </c>
      <c r="D17" s="10">
        <f t="shared" ref="D17:F17" si="3">SUM(D6:D16)</f>
        <v>36519.5</v>
      </c>
      <c r="E17" s="10">
        <f t="shared" si="3"/>
        <v>53356.5</v>
      </c>
      <c r="F17" s="10">
        <f t="shared" si="3"/>
        <v>126259.5</v>
      </c>
      <c r="G17" s="11"/>
      <c r="H17" s="12"/>
    </row>
    <row r="18" spans="1:8" x14ac:dyDescent="0.35">
      <c r="C18" s="13"/>
      <c r="D18" s="13"/>
      <c r="E18" s="13"/>
      <c r="F18" s="13"/>
    </row>
    <row r="19" spans="1:8" ht="15.75" customHeight="1" thickBot="1" x14ac:dyDescent="0.5">
      <c r="A19" s="2" t="s">
        <v>20</v>
      </c>
      <c r="B19" s="2"/>
      <c r="C19" s="15" t="s">
        <v>2</v>
      </c>
      <c r="D19" s="15" t="s">
        <v>3</v>
      </c>
      <c r="E19" s="15" t="s">
        <v>4</v>
      </c>
      <c r="F19" s="15" t="s">
        <v>5</v>
      </c>
      <c r="G19" s="3" t="s">
        <v>6</v>
      </c>
      <c r="H19" s="3" t="s">
        <v>7</v>
      </c>
    </row>
    <row r="20" spans="1:8" ht="15.75" customHeight="1" x14ac:dyDescent="0.45">
      <c r="A20" s="4" t="s">
        <v>21</v>
      </c>
      <c r="B20" s="4"/>
      <c r="C20" s="5">
        <v>55620</v>
      </c>
      <c r="D20" s="5">
        <v>48750</v>
      </c>
      <c r="E20" s="5">
        <v>49123</v>
      </c>
      <c r="F20" s="6">
        <f>SUM(C20:E20)</f>
        <v>153493</v>
      </c>
      <c r="G20" s="7">
        <f t="shared" ref="G20:G21" si="4">+AVERAGE(C20:E20)</f>
        <v>51164.333333333336</v>
      </c>
      <c r="H20" s="8">
        <f>+F20/$F$22</f>
        <v>0.81431671202644129</v>
      </c>
    </row>
    <row r="21" spans="1:8" ht="15.75" customHeight="1" thickBot="1" x14ac:dyDescent="0.5">
      <c r="A21" s="4" t="s">
        <v>22</v>
      </c>
      <c r="B21" s="4"/>
      <c r="C21" s="5">
        <v>14000</v>
      </c>
      <c r="D21" s="5">
        <v>16000</v>
      </c>
      <c r="E21" s="5">
        <v>5000</v>
      </c>
      <c r="F21" s="6">
        <f>SUM(C21:E21)</f>
        <v>35000</v>
      </c>
      <c r="G21" s="7">
        <f t="shared" si="4"/>
        <v>11666.666666666666</v>
      </c>
      <c r="H21" s="8">
        <f>+F21/$F$22</f>
        <v>0.18568328797355871</v>
      </c>
    </row>
    <row r="22" spans="1:8" ht="15.75" customHeight="1" thickBot="1" x14ac:dyDescent="0.5">
      <c r="A22" s="22" t="s">
        <v>19</v>
      </c>
      <c r="B22" s="22"/>
      <c r="C22" s="10">
        <f>SUM(C20:C21)</f>
        <v>69620</v>
      </c>
      <c r="D22" s="10">
        <f t="shared" ref="D22:F22" si="5">SUM(D20:D21)</f>
        <v>64750</v>
      </c>
      <c r="E22" s="10">
        <f t="shared" si="5"/>
        <v>54123</v>
      </c>
      <c r="F22" s="10">
        <f t="shared" si="5"/>
        <v>188493</v>
      </c>
      <c r="G22" s="16"/>
      <c r="H22" s="17"/>
    </row>
    <row r="23" spans="1:8" x14ac:dyDescent="0.35">
      <c r="C23" s="18"/>
      <c r="D23" s="18"/>
      <c r="E23" s="18"/>
      <c r="F23" s="18"/>
      <c r="G23" s="19"/>
    </row>
    <row r="24" spans="1:8" ht="15.75" customHeight="1" thickBot="1" x14ac:dyDescent="0.5">
      <c r="A24" s="2" t="s">
        <v>23</v>
      </c>
      <c r="B24" s="2"/>
      <c r="C24" s="15" t="s">
        <v>2</v>
      </c>
      <c r="D24" s="15" t="s">
        <v>3</v>
      </c>
      <c r="E24" s="15" t="s">
        <v>4</v>
      </c>
      <c r="F24" s="15" t="s">
        <v>5</v>
      </c>
      <c r="G24" s="19"/>
    </row>
    <row r="25" spans="1:8" ht="15.75" customHeight="1" x14ac:dyDescent="0.45">
      <c r="A25" s="4" t="s">
        <v>24</v>
      </c>
      <c r="B25" s="4"/>
      <c r="C25" s="6">
        <f>+C22-C17</f>
        <v>33236.5</v>
      </c>
      <c r="D25" s="6">
        <f t="shared" ref="D25:E25" si="6">+D22-D17</f>
        <v>28230.5</v>
      </c>
      <c r="E25" s="6">
        <f t="shared" si="6"/>
        <v>766.5</v>
      </c>
      <c r="F25" s="6">
        <f>SUM(C25:E25)</f>
        <v>62233.5</v>
      </c>
      <c r="G25" s="19"/>
    </row>
    <row r="26" spans="1:8" ht="19.8" thickBot="1" x14ac:dyDescent="0.5">
      <c r="A26" s="4" t="s">
        <v>25</v>
      </c>
      <c r="B26" s="20">
        <v>0.35</v>
      </c>
      <c r="C26" s="9">
        <f>+C25*$B$26</f>
        <v>11632.775</v>
      </c>
      <c r="D26" s="9">
        <f t="shared" ref="D26:E26" si="7">+D25*$B$26</f>
        <v>9880.6749999999993</v>
      </c>
      <c r="E26" s="9">
        <f t="shared" si="7"/>
        <v>268.27499999999998</v>
      </c>
      <c r="F26" s="6">
        <f>SUM(C26:E26)</f>
        <v>21781.724999999999</v>
      </c>
      <c r="G26" s="19"/>
    </row>
    <row r="27" spans="1:8" ht="19.8" thickBot="1" x14ac:dyDescent="0.5">
      <c r="A27" s="22" t="s">
        <v>26</v>
      </c>
      <c r="B27" s="22"/>
      <c r="C27" s="10">
        <f>+C25-C26</f>
        <v>21603.724999999999</v>
      </c>
      <c r="D27" s="10">
        <f t="shared" ref="D27:F27" si="8">+D25-D26</f>
        <v>18349.825000000001</v>
      </c>
      <c r="E27" s="10">
        <f t="shared" si="8"/>
        <v>498.22500000000002</v>
      </c>
      <c r="F27" s="10">
        <f t="shared" si="8"/>
        <v>40451.775000000001</v>
      </c>
      <c r="G27" s="19"/>
    </row>
  </sheetData>
  <mergeCells count="4">
    <mergeCell ref="A2:H3"/>
    <mergeCell ref="A17:B17"/>
    <mergeCell ref="A22:B22"/>
    <mergeCell ref="A27:B2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8EEECDF-55B2-4A0A-A43C-B1C173BB99F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2017-09-17T16:46:27Z</dcterms:created>
  <dcterms:modified xsi:type="dcterms:W3CDTF">2021-10-14T15:59:06Z</dcterms:modified>
</cp:coreProperties>
</file>