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ms\mat001\exs\tema0002\"/>
    </mc:Choice>
  </mc:AlternateContent>
  <bookViews>
    <workbookView xWindow="0" yWindow="0" windowWidth="20085" windowHeight="7230" activeTab="1"/>
  </bookViews>
  <sheets>
    <sheet name="Anual" sheetId="1" r:id="rId1"/>
    <sheet name="Resumen" sheetId="2" r:id="rId2"/>
  </sheets>
  <definedNames>
    <definedName name="Figures">Resumen!$B$7:$D$11</definedName>
    <definedName name="meses">Anual!$E$4:$P$4</definedName>
    <definedName name="Months">#REF!</definedName>
    <definedName name="Titles">Resumen!$B$5:$D$5</definedName>
    <definedName name="Totals">Resumen!$B$13:$D$13</definedName>
  </definedNames>
  <calcPr calcId="152511"/>
</workbook>
</file>

<file path=xl/calcChain.xml><?xml version="1.0" encoding="utf-8"?>
<calcChain xmlns="http://schemas.openxmlformats.org/spreadsheetml/2006/main">
  <c r="B3" i="2" l="1"/>
  <c r="A8" i="2"/>
  <c r="A9" i="2"/>
  <c r="C9" i="2" s="1"/>
  <c r="A10" i="2"/>
  <c r="C10" i="2" s="1"/>
  <c r="A11" i="2"/>
  <c r="B11" i="2" s="1"/>
  <c r="A7" i="2"/>
  <c r="C7" i="2" s="1"/>
  <c r="E12" i="1"/>
  <c r="F12" i="1"/>
  <c r="G12" i="1"/>
  <c r="H12" i="1"/>
  <c r="R12" i="1" s="1"/>
  <c r="I12" i="1"/>
  <c r="J12" i="1"/>
  <c r="K12" i="1"/>
  <c r="L12" i="1"/>
  <c r="M12" i="1"/>
  <c r="N12" i="1"/>
  <c r="O12" i="1"/>
  <c r="P12" i="1"/>
  <c r="R10" i="1"/>
  <c r="R9" i="1"/>
  <c r="R8" i="1"/>
  <c r="R7" i="1"/>
  <c r="R6" i="1"/>
  <c r="C12" i="1"/>
  <c r="C11" i="2"/>
  <c r="C8" i="2"/>
  <c r="B8" i="2"/>
  <c r="D8" i="2" s="1"/>
  <c r="B9" i="2"/>
  <c r="D9" i="2" l="1"/>
  <c r="D11" i="2"/>
  <c r="B10" i="2"/>
  <c r="D10" i="2" s="1"/>
  <c r="B7" i="2"/>
  <c r="D7" i="2" s="1"/>
  <c r="C13" i="2"/>
  <c r="B13" i="2" l="1"/>
  <c r="D13" i="2"/>
</calcChain>
</file>

<file path=xl/comments1.xml><?xml version="1.0" encoding="utf-8"?>
<comments xmlns="http://schemas.openxmlformats.org/spreadsheetml/2006/main">
  <authors>
    <author>Rita de la Torre</author>
  </authors>
  <commentList>
    <comment ref="B2" authorId="0" shapeId="0">
      <text>
        <r>
          <rPr>
            <sz val="11"/>
            <color indexed="81"/>
            <rFont val="Verdana"/>
            <family val="2"/>
          </rPr>
          <t xml:space="preserve">Establece una regla de validación para la celda </t>
        </r>
        <r>
          <rPr>
            <b/>
            <sz val="11"/>
            <color indexed="81"/>
            <rFont val="Verdana"/>
            <family val="2"/>
          </rPr>
          <t>B2,</t>
        </r>
        <r>
          <rPr>
            <sz val="11"/>
            <color indexed="81"/>
            <rFont val="Verdana"/>
            <family val="2"/>
          </rPr>
          <t xml:space="preserve"> que permita escribir números enteros entre 1 y 12 y que muestre un mensaje de error cuando se escriba cualquier otro valor.</t>
        </r>
      </text>
    </comment>
  </commentList>
</comments>
</file>

<file path=xl/sharedStrings.xml><?xml version="1.0" encoding="utf-8"?>
<sst xmlns="http://schemas.openxmlformats.org/spreadsheetml/2006/main" count="27" uniqueCount="25">
  <si>
    <t>Total</t>
  </si>
  <si>
    <t xml:space="preserve">Month:   </t>
  </si>
  <si>
    <t>Depreciación</t>
  </si>
  <si>
    <t>Material</t>
  </si>
  <si>
    <t>Otros Bienes/servicios</t>
  </si>
  <si>
    <t>Gastos generales</t>
  </si>
  <si>
    <t>Salarios</t>
  </si>
  <si>
    <t>Presupuesto anual</t>
  </si>
  <si>
    <t>Gastos mensuales vs presupuesto</t>
  </si>
  <si>
    <t>Gastos</t>
  </si>
  <si>
    <t>Gastos ==&gt;</t>
  </si>
  <si>
    <t>Presupuesto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</si>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</sst>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£&quot;* #,##0.00_-;\-&quot;£&quot;* #,##0.00_-;_-&quot;£&quot;* &quot;-&quot;??_-;_-@_-"/>
    <numFmt numFmtId="165" formatCode="_-* #,##0.00\ [$€-C0A]_-;\-* #,##0.00\ [$€-C0A]_-;_-* &quot;-&quot;??\ [$€-C0A]_-;_-@_-"/>
  </numFmts>
  <fonts count="13" x14ac:knownFonts="1">
    <font>
      <sz val="10"/>
      <name val="Arial"/>
    </font>
    <font>
      <sz val="10"/>
      <name val="Arial"/>
    </font>
    <font>
      <sz val="11"/>
      <name val="Segoe UI"/>
      <family val="2"/>
    </font>
    <font>
      <b/>
      <sz val="11"/>
      <color indexed="9"/>
      <name val="Segoe UI"/>
      <family val="2"/>
    </font>
    <font>
      <i/>
      <sz val="11"/>
      <name val="Segoe UI"/>
      <family val="2"/>
    </font>
    <font>
      <sz val="12"/>
      <name val="Segoe UI"/>
      <family val="2"/>
    </font>
    <font>
      <i/>
      <sz val="12"/>
      <name val="Segoe UI"/>
      <family val="2"/>
    </font>
    <font>
      <b/>
      <sz val="12"/>
      <color indexed="8"/>
      <name val="Segoe UI"/>
      <family val="2"/>
    </font>
    <font>
      <b/>
      <sz val="12"/>
      <color indexed="9"/>
      <name val="Segoe UI"/>
      <family val="2"/>
    </font>
    <font>
      <b/>
      <sz val="12"/>
      <name val="Segoe UI"/>
      <family val="2"/>
    </font>
    <font>
      <b/>
      <i/>
      <sz val="12"/>
      <name val="Segoe UI"/>
      <family val="2"/>
    </font>
    <font>
      <b/>
      <sz val="11"/>
      <color indexed="81"/>
      <name val="Verdana"/>
      <family val="2"/>
    </font>
    <font>
      <sz val="11"/>
      <color indexed="8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/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indent="1"/>
    </xf>
    <xf numFmtId="165" fontId="5" fillId="0" borderId="3" xfId="0" applyNumberFormat="1" applyFont="1" applyBorder="1"/>
    <xf numFmtId="165" fontId="5" fillId="0" borderId="4" xfId="0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0" borderId="0" xfId="0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165" fontId="5" fillId="0" borderId="9" xfId="0" applyNumberFormat="1" applyFont="1" applyBorder="1"/>
    <xf numFmtId="165" fontId="5" fillId="0" borderId="10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5" fontId="9" fillId="0" borderId="2" xfId="1" applyNumberFormat="1" applyFont="1" applyBorder="1"/>
    <xf numFmtId="0" fontId="5" fillId="0" borderId="0" xfId="0" applyFont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7</xdr:row>
      <xdr:rowOff>209550</xdr:rowOff>
    </xdr:from>
    <xdr:to>
      <xdr:col>12</xdr:col>
      <xdr:colOff>180473</xdr:colOff>
      <xdr:row>21</xdr:row>
      <xdr:rowOff>113926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1762125"/>
          <a:ext cx="4019048" cy="29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8</xdr:row>
      <xdr:rowOff>9525</xdr:rowOff>
    </xdr:from>
    <xdr:to>
      <xdr:col>19</xdr:col>
      <xdr:colOff>18548</xdr:colOff>
      <xdr:row>21</xdr:row>
      <xdr:rowOff>132976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7450" y="1781175"/>
          <a:ext cx="4019048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showGridLines="0" topLeftCell="A2" workbookViewId="0">
      <selection activeCell="A16" sqref="A16"/>
    </sheetView>
  </sheetViews>
  <sheetFormatPr baseColWidth="10" defaultColWidth="9.140625" defaultRowHeight="16.5" x14ac:dyDescent="0.3"/>
  <cols>
    <col min="1" max="1" width="1.42578125" style="1" customWidth="1"/>
    <col min="2" max="2" width="24.5703125" style="1" bestFit="1" customWidth="1"/>
    <col min="3" max="3" width="14.28515625" style="1" bestFit="1" customWidth="1"/>
    <col min="4" max="4" width="2.140625" style="1" customWidth="1"/>
    <col min="5" max="16" width="12.7109375" style="1" customWidth="1"/>
    <col min="17" max="17" width="3.140625" style="1" customWidth="1"/>
    <col min="18" max="18" width="14.28515625" style="1" bestFit="1" customWidth="1"/>
    <col min="19" max="19" width="2.5703125" style="1" customWidth="1"/>
    <col min="20" max="16384" width="9.140625" style="1"/>
  </cols>
  <sheetData>
    <row r="1" spans="2:18" ht="17.25" thickBot="1" x14ac:dyDescent="0.35"/>
    <row r="2" spans="2:18" ht="18" thickBot="1" x14ac:dyDescent="0.35">
      <c r="B2" s="30" t="s">
        <v>8</v>
      </c>
      <c r="C2" s="31"/>
      <c r="E2" s="2" t="s">
        <v>10</v>
      </c>
    </row>
    <row r="4" spans="2:18" x14ac:dyDescent="0.3">
      <c r="B4" s="32" t="s">
        <v>7</v>
      </c>
      <c r="C4" s="32"/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  <c r="P4" s="3" t="s">
        <v>23</v>
      </c>
      <c r="R4" s="4" t="s">
        <v>0</v>
      </c>
    </row>
    <row r="6" spans="2:18" x14ac:dyDescent="0.3">
      <c r="B6" s="26" t="s">
        <v>2</v>
      </c>
      <c r="C6" s="6">
        <v>11000</v>
      </c>
      <c r="D6" s="7"/>
      <c r="E6" s="6">
        <v>1210.7432833745993</v>
      </c>
      <c r="F6" s="6">
        <v>2464.6333040824857</v>
      </c>
      <c r="G6" s="6">
        <v>153.46119625037619</v>
      </c>
      <c r="H6" s="6">
        <v>527.21019204352206</v>
      </c>
      <c r="I6" s="6">
        <v>191.24173096829244</v>
      </c>
      <c r="J6" s="6">
        <v>908.19069904112803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7"/>
      <c r="R6" s="7">
        <f>SUM(E6:P6)</f>
        <v>5455.4804057604042</v>
      </c>
    </row>
    <row r="7" spans="2:18" x14ac:dyDescent="0.3">
      <c r="B7" s="26" t="s">
        <v>3</v>
      </c>
      <c r="C7" s="6">
        <v>3000</v>
      </c>
      <c r="D7" s="7"/>
      <c r="E7" s="6">
        <v>356.88139971731022</v>
      </c>
      <c r="F7" s="6">
        <v>87.058782631432365</v>
      </c>
      <c r="G7" s="6">
        <v>6.0305421084866584</v>
      </c>
      <c r="H7" s="6">
        <v>0</v>
      </c>
      <c r="I7" s="6">
        <v>140.62904730319676</v>
      </c>
      <c r="J7" s="6">
        <v>237.78365247655611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7"/>
      <c r="R7" s="7">
        <f t="shared" ref="R7:R12" si="0">SUM(E7:P7)</f>
        <v>828.38342423698214</v>
      </c>
    </row>
    <row r="8" spans="2:18" x14ac:dyDescent="0.3">
      <c r="B8" s="26" t="s">
        <v>4</v>
      </c>
      <c r="C8" s="6">
        <v>12000</v>
      </c>
      <c r="D8" s="7"/>
      <c r="E8" s="6">
        <v>1312.2525625579287</v>
      </c>
      <c r="F8" s="6">
        <v>951.87208587290013</v>
      </c>
      <c r="G8" s="6">
        <v>785.73829108450025</v>
      </c>
      <c r="H8" s="6">
        <v>1020.0980965854271</v>
      </c>
      <c r="I8" s="6">
        <v>1887.2823388070274</v>
      </c>
      <c r="J8" s="6">
        <v>604.47489926977062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/>
      <c r="R8" s="7">
        <f t="shared" si="0"/>
        <v>6561.7182741775541</v>
      </c>
    </row>
    <row r="9" spans="2:18" x14ac:dyDescent="0.3">
      <c r="B9" s="26" t="s">
        <v>5</v>
      </c>
      <c r="C9" s="6">
        <v>30000</v>
      </c>
      <c r="D9" s="7"/>
      <c r="E9" s="6">
        <v>4905.5539105850248</v>
      </c>
      <c r="F9" s="6">
        <v>1086.0088515263521</v>
      </c>
      <c r="G9" s="6">
        <v>2550.9119264521237</v>
      </c>
      <c r="H9" s="6">
        <v>2149.6404733882978</v>
      </c>
      <c r="I9" s="6">
        <v>1957.0500771869251</v>
      </c>
      <c r="J9" s="6">
        <v>2155.4923899013638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7"/>
      <c r="R9" s="7">
        <f t="shared" si="0"/>
        <v>14804.657629040088</v>
      </c>
    </row>
    <row r="10" spans="2:18" x14ac:dyDescent="0.3">
      <c r="B10" s="26" t="s">
        <v>6</v>
      </c>
      <c r="C10" s="6">
        <v>15000</v>
      </c>
      <c r="D10" s="7"/>
      <c r="E10" s="6">
        <v>1872.6778559400891</v>
      </c>
      <c r="F10" s="6">
        <v>1755.014904393315</v>
      </c>
      <c r="G10" s="6">
        <v>0</v>
      </c>
      <c r="H10" s="6">
        <v>3028.0108023310431</v>
      </c>
      <c r="I10" s="6">
        <v>0</v>
      </c>
      <c r="J10" s="6">
        <v>752.60715395666102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/>
      <c r="R10" s="7">
        <f t="shared" si="0"/>
        <v>7408.3107166211084</v>
      </c>
    </row>
    <row r="11" spans="2:18" x14ac:dyDescent="0.3">
      <c r="B11" s="2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x14ac:dyDescent="0.3">
      <c r="B12" s="5" t="s">
        <v>0</v>
      </c>
      <c r="C12" s="8">
        <f>SUM(C6:C11)</f>
        <v>71000</v>
      </c>
      <c r="D12" s="7"/>
      <c r="E12" s="8">
        <f t="shared" ref="E12:P12" si="1">SUM(E6:E11)</f>
        <v>9658.1090121749512</v>
      </c>
      <c r="F12" s="8">
        <f t="shared" si="1"/>
        <v>6344.5879285064857</v>
      </c>
      <c r="G12" s="8">
        <f t="shared" si="1"/>
        <v>3496.1419558954867</v>
      </c>
      <c r="H12" s="8">
        <f t="shared" si="1"/>
        <v>6724.9595643482899</v>
      </c>
      <c r="I12" s="8">
        <f t="shared" si="1"/>
        <v>4176.2031942654412</v>
      </c>
      <c r="J12" s="8">
        <f t="shared" si="1"/>
        <v>4658.5487946454796</v>
      </c>
      <c r="K12" s="8">
        <f t="shared" si="1"/>
        <v>0</v>
      </c>
      <c r="L12" s="8">
        <f t="shared" si="1"/>
        <v>0</v>
      </c>
      <c r="M12" s="8">
        <f t="shared" si="1"/>
        <v>0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7"/>
      <c r="R12" s="9">
        <f t="shared" si="0"/>
        <v>35058.550449836133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showGridLines="0" tabSelected="1" workbookViewId="0">
      <selection activeCell="B2" sqref="B2"/>
    </sheetView>
  </sheetViews>
  <sheetFormatPr baseColWidth="10" defaultColWidth="9.140625" defaultRowHeight="17.25" x14ac:dyDescent="0.3"/>
  <cols>
    <col min="1" max="1" width="28.140625" style="10" customWidth="1"/>
    <col min="2" max="4" width="15.28515625" style="10" customWidth="1"/>
    <col min="5" max="16384" width="9.140625" style="10"/>
  </cols>
  <sheetData>
    <row r="1" spans="1:4" ht="18" thickBot="1" x14ac:dyDescent="0.35"/>
    <row r="2" spans="1:4" ht="18" thickBot="1" x14ac:dyDescent="0.35">
      <c r="A2" s="11" t="s">
        <v>1</v>
      </c>
      <c r="B2" s="29">
        <v>3</v>
      </c>
    </row>
    <row r="3" spans="1:4" x14ac:dyDescent="0.3">
      <c r="A3" s="11"/>
      <c r="B3" s="28" t="str">
        <f>"(" &amp; INDEX(meses,,B2) &amp; ")"</f>
        <v>(MAR)</v>
      </c>
      <c r="C3" s="28"/>
    </row>
    <row r="4" spans="1:4" x14ac:dyDescent="0.3">
      <c r="A4" s="12"/>
    </row>
    <row r="5" spans="1:4" x14ac:dyDescent="0.3">
      <c r="B5" s="13" t="s">
        <v>9</v>
      </c>
      <c r="C5" s="13" t="s">
        <v>11</v>
      </c>
      <c r="D5" s="13" t="s">
        <v>24</v>
      </c>
    </row>
    <row r="7" spans="1:4" x14ac:dyDescent="0.3">
      <c r="A7" s="15" t="str">
        <f>+Anual!B6</f>
        <v>Depreciación</v>
      </c>
      <c r="B7" s="16">
        <f>VLOOKUP(A7,Anual!$B$6:$P$10,Resumen!$B$2+3,FALSE)</f>
        <v>153.46119625037619</v>
      </c>
      <c r="C7" s="17">
        <f>VLOOKUP(A7,Anual!$B$6:$P$10,2,FALSE)/12</f>
        <v>916.66666666666663</v>
      </c>
      <c r="D7" s="18">
        <f>B7-C7</f>
        <v>-763.20547041629038</v>
      </c>
    </row>
    <row r="8" spans="1:4" x14ac:dyDescent="0.3">
      <c r="A8" s="15" t="str">
        <f>+Anual!B7</f>
        <v>Material</v>
      </c>
      <c r="B8" s="19">
        <f>VLOOKUP(A8,Anual!$B$6:$P$10,Resumen!$B$2+3,FALSE)</f>
        <v>6.0305421084866584</v>
      </c>
      <c r="C8" s="20">
        <f>VLOOKUP(A8,Anual!$B$6:$P$10,2,FALSE)/12</f>
        <v>250</v>
      </c>
      <c r="D8" s="21">
        <f>B8-C8</f>
        <v>-243.96945789151334</v>
      </c>
    </row>
    <row r="9" spans="1:4" x14ac:dyDescent="0.3">
      <c r="A9" s="15" t="str">
        <f>+Anual!B8</f>
        <v>Otros Bienes/servicios</v>
      </c>
      <c r="B9" s="19">
        <f>VLOOKUP(A9,Anual!$B$6:$P$10,Resumen!$B$2+3,FALSE)</f>
        <v>785.73829108450025</v>
      </c>
      <c r="C9" s="20">
        <f>VLOOKUP(A9,Anual!$B$6:$P$10,2,FALSE)/12</f>
        <v>1000</v>
      </c>
      <c r="D9" s="21">
        <f>B9-C9</f>
        <v>-214.26170891549975</v>
      </c>
    </row>
    <row r="10" spans="1:4" x14ac:dyDescent="0.3">
      <c r="A10" s="15" t="str">
        <f>+Anual!B9</f>
        <v>Gastos generales</v>
      </c>
      <c r="B10" s="19">
        <f>VLOOKUP(A10,Anual!$B$6:$P$10,Resumen!$B$2+3,FALSE)</f>
        <v>2550.9119264521237</v>
      </c>
      <c r="C10" s="20">
        <f>VLOOKUP(A10,Anual!$B$6:$P$10,2,FALSE)/12</f>
        <v>2500</v>
      </c>
      <c r="D10" s="21">
        <f>B10-C10</f>
        <v>50.91192645212368</v>
      </c>
    </row>
    <row r="11" spans="1:4" x14ac:dyDescent="0.3">
      <c r="A11" s="15" t="str">
        <f>+Anual!B10</f>
        <v>Salarios</v>
      </c>
      <c r="B11" s="22">
        <f>VLOOKUP(A11,Anual!$B$6:$P$10,Resumen!$B$2+3,FALSE)</f>
        <v>0</v>
      </c>
      <c r="C11" s="23">
        <f>VLOOKUP(A11,Anual!$B$6:$P$10,2,FALSE)/12</f>
        <v>1250</v>
      </c>
      <c r="D11" s="24">
        <f>B11-C11</f>
        <v>-1250</v>
      </c>
    </row>
    <row r="13" spans="1:4" ht="18" thickBot="1" x14ac:dyDescent="0.35">
      <c r="A13" s="14" t="s">
        <v>0</v>
      </c>
      <c r="B13" s="27">
        <f>SUM(B7:B11)</f>
        <v>3496.1419558954867</v>
      </c>
      <c r="C13" s="27">
        <f>SUM(C7:C11)</f>
        <v>5916.6666666666661</v>
      </c>
      <c r="D13" s="27">
        <f>SUM(D7:D11)</f>
        <v>-2420.5247107711798</v>
      </c>
    </row>
    <row r="14" spans="1:4" ht="18" thickTop="1" x14ac:dyDescent="0.3"/>
  </sheetData>
  <phoneticPr fontId="0" type="noConversion"/>
  <dataValidations count="1">
    <dataValidation type="whole" allowBlank="1" showErrorMessage="1" errorTitle="ERROR" error="Escribe un número de mes entre 1 y 12 " sqref="B2">
      <formula1>1</formula1>
      <formula2>12</formula2>
    </dataValidation>
  </dataValidations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Anual</vt:lpstr>
      <vt:lpstr>Resumen</vt:lpstr>
      <vt:lpstr>Figures</vt:lpstr>
      <vt:lpstr>meses</vt:lpstr>
      <vt:lpstr>Titles</vt:lpstr>
      <vt:lpstr>Totals</vt:lpstr>
    </vt:vector>
  </TitlesOfParts>
  <Company>Wise Owl Training Consultants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Rita de la Torre</cp:lastModifiedBy>
  <dcterms:created xsi:type="dcterms:W3CDTF">1997-08-11T16:27:00Z</dcterms:created>
  <dcterms:modified xsi:type="dcterms:W3CDTF">2017-09-26T06:04:49Z</dcterms:modified>
</cp:coreProperties>
</file>