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65" yWindow="-135" windowWidth="29070" windowHeight="16470"/>
  </bookViews>
  <sheets>
    <sheet name="Mixtures" sheetId="1" r:id="rId1"/>
    <sheet name="Bott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H105" i="1" l="1"/>
  <c r="H104" i="1" l="1"/>
  <c r="H103" i="1" l="1"/>
  <c r="H102" i="1" l="1"/>
  <c r="H101" i="1" l="1"/>
  <c r="H100" i="1" l="1"/>
  <c r="H98" i="1" l="1"/>
  <c r="H96" i="1" l="1"/>
  <c r="H95" i="1" l="1"/>
  <c r="H94" i="1" l="1"/>
  <c r="H93" i="1" l="1"/>
  <c r="H92" i="1" l="1"/>
  <c r="H91" i="1" l="1"/>
  <c r="H90" i="1" l="1"/>
  <c r="H89" i="1" l="1"/>
  <c r="H88" i="1" l="1"/>
  <c r="H87" i="1" l="1"/>
  <c r="H83" i="1" l="1"/>
  <c r="I83" i="1"/>
  <c r="H82" i="1" l="1"/>
  <c r="H81" i="1" l="1"/>
  <c r="H80" i="1" l="1"/>
  <c r="H79" i="1" l="1"/>
  <c r="H78" i="1"/>
  <c r="H77" i="1"/>
  <c r="H75" i="1" l="1"/>
  <c r="I78" i="1" l="1"/>
  <c r="I75" i="1"/>
  <c r="I76" i="1"/>
  <c r="I77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72" i="1"/>
  <c r="I73" i="1"/>
  <c r="I74" i="1"/>
  <c r="I71" i="1"/>
  <c r="I70" i="1"/>
  <c r="I68" i="1"/>
  <c r="I69" i="1" l="1"/>
  <c r="I67" i="1" l="1"/>
  <c r="I66" i="1" l="1"/>
  <c r="I65" i="1" l="1"/>
  <c r="I64" i="1" l="1"/>
  <c r="I63" i="1" l="1"/>
  <c r="I62" i="1" l="1"/>
  <c r="I61" i="1" l="1"/>
  <c r="I60" i="1" l="1"/>
  <c r="I59" i="1" l="1"/>
  <c r="I58" i="1" l="1"/>
  <c r="I57" i="1" l="1"/>
  <c r="I56" i="1" l="1"/>
  <c r="I55" i="1" l="1"/>
  <c r="I54" i="1" l="1"/>
  <c r="I53" i="1" l="1"/>
  <c r="I52" i="1" l="1"/>
  <c r="I51" i="1" l="1"/>
  <c r="I50" i="1" l="1"/>
  <c r="I49" i="1" l="1"/>
  <c r="I48" i="1" l="1"/>
  <c r="I47" i="1" l="1"/>
  <c r="I46" i="1" l="1"/>
  <c r="I45" i="1" l="1"/>
  <c r="I44" i="1" l="1"/>
  <c r="I43" i="1" l="1"/>
  <c r="I42" i="1" l="1"/>
  <c r="I41" i="1" l="1"/>
  <c r="I38" i="1" l="1"/>
  <c r="I40" i="1" l="1"/>
  <c r="I39" i="1" l="1"/>
  <c r="I37" i="1" l="1"/>
  <c r="I36" i="1" l="1"/>
  <c r="I35" i="1" l="1"/>
  <c r="I34" i="1" l="1"/>
  <c r="I33" i="1" l="1"/>
  <c r="I32" i="1" l="1"/>
  <c r="I31" i="1" l="1"/>
  <c r="I30" i="1" l="1"/>
  <c r="I29" i="1" l="1"/>
  <c r="I28" i="1" l="1"/>
  <c r="I27" i="1" l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6" i="1" l="1"/>
  <c r="I9" i="1" l="1"/>
  <c r="I8" i="1" l="1"/>
  <c r="I6" i="1" l="1"/>
  <c r="I7" i="1"/>
  <c r="I10" i="1"/>
  <c r="I11" i="1"/>
  <c r="I12" i="1"/>
  <c r="I13" i="1"/>
  <c r="I14" i="1"/>
  <c r="I15" i="1"/>
  <c r="I5" i="1"/>
  <c r="I3" i="1"/>
  <c r="I4" i="1"/>
</calcChain>
</file>

<file path=xl/sharedStrings.xml><?xml version="1.0" encoding="utf-8"?>
<sst xmlns="http://schemas.openxmlformats.org/spreadsheetml/2006/main" count="499" uniqueCount="157">
  <si>
    <t>Name ID</t>
  </si>
  <si>
    <t>Mass concentration</t>
  </si>
  <si>
    <t>Notes</t>
  </si>
  <si>
    <t>Continuous phase</t>
  </si>
  <si>
    <t>Material</t>
  </si>
  <si>
    <t>Mass (g)</t>
  </si>
  <si>
    <t>Dispersed phase</t>
  </si>
  <si>
    <t>Sonication Time (min)</t>
  </si>
  <si>
    <t>Date</t>
  </si>
  <si>
    <t>W0_0</t>
  </si>
  <si>
    <t>None</t>
  </si>
  <si>
    <t>Water</t>
  </si>
  <si>
    <t>W01_0</t>
  </si>
  <si>
    <t>Graphite</t>
  </si>
  <si>
    <t>W02_0</t>
  </si>
  <si>
    <t>W03_0</t>
  </si>
  <si>
    <t>W04_0</t>
  </si>
  <si>
    <t>W05_0</t>
  </si>
  <si>
    <t>W06_0</t>
  </si>
  <si>
    <t>W07_0</t>
  </si>
  <si>
    <t>W08_0</t>
  </si>
  <si>
    <t>W09_0</t>
  </si>
  <si>
    <t>W10_0</t>
  </si>
  <si>
    <t>W0_0_2</t>
  </si>
  <si>
    <t>W0_0_3</t>
  </si>
  <si>
    <t>W0_0_4</t>
  </si>
  <si>
    <t>W0_0_5</t>
  </si>
  <si>
    <t>W0_0_6</t>
  </si>
  <si>
    <t>W0_0_7</t>
  </si>
  <si>
    <t>Bottle ID</t>
  </si>
  <si>
    <t>Unkown</t>
  </si>
  <si>
    <t>W0_0_8</t>
  </si>
  <si>
    <t>Velocity (m/s)</t>
  </si>
  <si>
    <t>Thickness (um)</t>
  </si>
  <si>
    <t>Experiment ID</t>
  </si>
  <si>
    <t>Bottle characterization</t>
  </si>
  <si>
    <t>13 (not aligned)</t>
  </si>
  <si>
    <t>28 (not aligned)</t>
  </si>
  <si>
    <t>B9</t>
  </si>
  <si>
    <t>B18</t>
  </si>
  <si>
    <t>B6</t>
  </si>
  <si>
    <t>BP1</t>
  </si>
  <si>
    <t>Plastic Bottle</t>
  </si>
  <si>
    <t>P1</t>
  </si>
  <si>
    <t>Bottle characterization. Experiments: a,b,c,d,e,f,g,h,i (rotating bottle by 45deg)</t>
  </si>
  <si>
    <t>BM1</t>
  </si>
  <si>
    <t>Bottle characterization. Plastic Bottle. Experiments: a,b,c,d,e,f,g,h,i (rotating bottle by 45 deg)</t>
  </si>
  <si>
    <t>M1</t>
  </si>
  <si>
    <t>Bottle characterization. Rectangular methacrylate Bottle. Experiments: a,b,c,d,e (rotating bottle by 90 deg)</t>
  </si>
  <si>
    <t>Rectangular methacrylate bottle</t>
  </si>
  <si>
    <t>W0_0_M</t>
  </si>
  <si>
    <t>W01_0_M</t>
  </si>
  <si>
    <t>W02_0_M</t>
  </si>
  <si>
    <t>W03_0_M</t>
  </si>
  <si>
    <t>W04_0_M</t>
  </si>
  <si>
    <t>W05_0_M</t>
  </si>
  <si>
    <t>W06_0_M</t>
  </si>
  <si>
    <t>W07_0_M</t>
  </si>
  <si>
    <t>W08_0_M</t>
  </si>
  <si>
    <t>W09_0_M</t>
  </si>
  <si>
    <t>W10_0_M</t>
  </si>
  <si>
    <t>W20_0_M</t>
  </si>
  <si>
    <t>W01_20_M</t>
  </si>
  <si>
    <t>W02_20_M</t>
  </si>
  <si>
    <t>W0_20_M</t>
  </si>
  <si>
    <t>W03_20_M</t>
  </si>
  <si>
    <t>Sonication performed with a glass bottle and then the colloid is transfered to the M1 methacrylate bottle. This is for temperature.</t>
  </si>
  <si>
    <t>W0_20_M_2</t>
  </si>
  <si>
    <t>Sonication performed with a glass bottle and then the water is transfered to the M1 methacrylate bottle. This is for temperature.</t>
  </si>
  <si>
    <t>W20_20_M</t>
  </si>
  <si>
    <t>W0_0_M_F</t>
  </si>
  <si>
    <t>Tx transducer: C (flat) - OLYMPUS V309 5MHz/.5'' 1119797</t>
  </si>
  <si>
    <t>W01_0_M_F</t>
  </si>
  <si>
    <t>W02_0_M_F</t>
  </si>
  <si>
    <t>W03_0_M_F</t>
  </si>
  <si>
    <t>Epoxy Resin</t>
  </si>
  <si>
    <t>R0_0_M_BAD</t>
  </si>
  <si>
    <t>Bottle M1 is too thick, therefore there is too much attenuation.</t>
  </si>
  <si>
    <t>R0_0_M</t>
  </si>
  <si>
    <t>M2</t>
  </si>
  <si>
    <t>BM2</t>
  </si>
  <si>
    <t>Smaller rectangular methacrylate bottle</t>
  </si>
  <si>
    <t>Bottle characterization. Smaller rectangular methacrylate bottle. Experiments: a,b,c,d,e,f (a (center), b &amp; c on one side and d (center), e &amp; f on the other)</t>
  </si>
  <si>
    <t>R0_0_M_2</t>
  </si>
  <si>
    <t>R0_0_M_3</t>
  </si>
  <si>
    <t>R0_0_M_4</t>
  </si>
  <si>
    <t>R0_0_M_5</t>
  </si>
  <si>
    <t>R0_20_M</t>
  </si>
  <si>
    <t>R0_20_M_2</t>
  </si>
  <si>
    <t>Sonication performed with a glass bottle and then the resin is transfered to the M2 methacrylate bottle. This is for temperature.</t>
  </si>
  <si>
    <t>R0_0_M_t1</t>
  </si>
  <si>
    <t>R0_0_M_t2</t>
  </si>
  <si>
    <t>R0_20_M_3</t>
  </si>
  <si>
    <t>R10_20_M</t>
  </si>
  <si>
    <r>
      <t>M2+Resin are heat up to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before the experiment.</t>
    </r>
  </si>
  <si>
    <t>Cw is measured inside the resin, so it is useless. The goal is to see the temperature change of the resin. M2+Resin are heat up to 37°C before the experiment.</t>
  </si>
  <si>
    <t>R0_0_M_rt1</t>
  </si>
  <si>
    <t>R0_0_M_rt1_BAD</t>
  </si>
  <si>
    <t>Cw is measured inside the resin, so it is useless. The goal is to see the temperature change of the resin. M2+Resin are cooled down before the experiment.</t>
  </si>
  <si>
    <t>Temperature is measured inside the resin and Cw is computed acordingly with the resin's model. M2+Resin are heat up to 37°C before the experiment.</t>
  </si>
  <si>
    <t>Temperature is measured inside the resin and Cw is computed acordingly with the resin's model.</t>
  </si>
  <si>
    <t>R0_0_M_rt1m</t>
  </si>
  <si>
    <t>R0_0_M_rt2m</t>
  </si>
  <si>
    <t>R0_0_M_rt3m</t>
  </si>
  <si>
    <t>R0_0_M_rt4m</t>
  </si>
  <si>
    <t>Temperature is measured inside the resin and Cw is computed acordingly with the resin's model. M2+Resin are heat up to 40°C before the experiment.</t>
  </si>
  <si>
    <t>R0_20_M_rt1</t>
  </si>
  <si>
    <t>R0_0_M_rt2</t>
  </si>
  <si>
    <t>Resin from the new, big canister. Temperature is measured inside the resin and Cw is computed acordingly with the resin's model. M2+Resin are heat up to 40°C before the experiment.</t>
  </si>
  <si>
    <t>Rb0_0_M_rt1</t>
  </si>
  <si>
    <t>Rb0_0_M_rt2</t>
  </si>
  <si>
    <t>Rb0_0_M_rt3</t>
  </si>
  <si>
    <t>Resin from the new, big canister. Temperature is measured inside the resin and Cw is computed acordingly with the resin's model. M2+Resin are cooled down before the experiment.</t>
  </si>
  <si>
    <t>Rb0_0_M_rt4</t>
  </si>
  <si>
    <t>Rb0_20_M_rt1</t>
  </si>
  <si>
    <t>Rb01_20_M_rt</t>
  </si>
  <si>
    <t>Rb=Resin Big Bottle, M=Methacrylate Container, rt=resin temperature, 01=0.1% doping, 20=20min sonication</t>
  </si>
  <si>
    <t>Rb02_20_M_rt</t>
  </si>
  <si>
    <t>Rb03_20_M_rt</t>
  </si>
  <si>
    <t>Rb04_20_M_rt</t>
  </si>
  <si>
    <t>Rb05_20_M_rt</t>
  </si>
  <si>
    <t>Rb06_20_M_rt</t>
  </si>
  <si>
    <t>Rb07_20_M_rt</t>
  </si>
  <si>
    <t>Rb08_20_M_rt</t>
  </si>
  <si>
    <t>Rb09_20_M_rt</t>
  </si>
  <si>
    <t>Rb10_20_M_rt</t>
  </si>
  <si>
    <t>Rb09_20_M_rt_BAD</t>
  </si>
  <si>
    <t>Rb0_20_M_rt2</t>
  </si>
  <si>
    <t>Rb01_0_M_rt</t>
  </si>
  <si>
    <t>Rb02_0_M_rt</t>
  </si>
  <si>
    <t>Rb03_0_M_rt</t>
  </si>
  <si>
    <t>Rb04_0_M_rt</t>
  </si>
  <si>
    <t>Rb04_0_M_rt_BAD</t>
  </si>
  <si>
    <t>Rb05_0_M_rt</t>
  </si>
  <si>
    <t>Rb05_0_M_rt_BAD</t>
  </si>
  <si>
    <t>Rb06_0_M_rt_BAD</t>
  </si>
  <si>
    <t>Rb06_0_M_rt</t>
  </si>
  <si>
    <t>Rb07_0_M_rt</t>
  </si>
  <si>
    <t>Rb08_0_M_rt</t>
  </si>
  <si>
    <t>warm</t>
  </si>
  <si>
    <t>Rb09_0_M_rtw</t>
  </si>
  <si>
    <t>Rb10_0_M_rtw</t>
  </si>
  <si>
    <t>Rb01_0_M_rtw</t>
  </si>
  <si>
    <t>Rb02_0_M_rtw</t>
  </si>
  <si>
    <t>Rb03_0_M_rtw</t>
  </si>
  <si>
    <t>Rb04_0_M_rtw</t>
  </si>
  <si>
    <t>Rb05_0_M_rtw</t>
  </si>
  <si>
    <t>Rb06_0_M_rtw</t>
  </si>
  <si>
    <t>Rb07_0_M_rtw</t>
  </si>
  <si>
    <t>Rb08_0_M_rtw</t>
  </si>
  <si>
    <t>R0_0_M_rt_vh</t>
  </si>
  <si>
    <t>very hot</t>
  </si>
  <si>
    <t>R0_0_M_rt_vh2</t>
  </si>
  <si>
    <t>test1</t>
  </si>
  <si>
    <t>test2water</t>
  </si>
  <si>
    <t>W00-00</t>
  </si>
  <si>
    <t>{Continuous Phase Material}{Dispersed Phase concentration: #2}-{Sonication Time: #2}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</si>
</sst>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topLeftCell="A100" zoomScale="190" zoomScaleNormal="190" workbookViewId="0">
      <selection activeCell="A112" sqref="A112"/>
    </sheetView>
  </sheetViews>
  <sheetFormatPr baseColWidth="10" defaultColWidth="9.140625" defaultRowHeight="15" x14ac:dyDescent="0.25"/>
  <cols>
    <col min="1" max="1" width="18.42578125" bestFit="1" customWidth="1"/>
    <col min="2" max="2" width="10.85546875" bestFit="1" customWidth="1"/>
    <col min="3" max="3" width="12.42578125" customWidth="1"/>
    <col min="4" max="4" width="14.85546875" bestFit="1" customWidth="1"/>
    <col min="5" max="5" width="12" customWidth="1"/>
    <col min="6" max="6" width="11.7109375" customWidth="1"/>
    <col min="7" max="7" width="10.140625" customWidth="1"/>
    <col min="8" max="8" width="11.140625" customWidth="1"/>
    <col min="9" max="9" width="13.28515625" customWidth="1"/>
    <col min="10" max="10" width="69.5703125" customWidth="1"/>
  </cols>
  <sheetData>
    <row r="1" spans="1:10" x14ac:dyDescent="0.25">
      <c r="A1" s="7" t="s">
        <v>0</v>
      </c>
      <c r="B1" s="8" t="s">
        <v>8</v>
      </c>
      <c r="C1" s="7" t="s">
        <v>7</v>
      </c>
      <c r="D1" s="8" t="s">
        <v>29</v>
      </c>
      <c r="E1" s="6" t="s">
        <v>3</v>
      </c>
      <c r="F1" s="6"/>
      <c r="G1" s="6" t="s">
        <v>6</v>
      </c>
      <c r="H1" s="6"/>
      <c r="I1" s="6"/>
      <c r="J1" s="7" t="s">
        <v>2</v>
      </c>
    </row>
    <row r="2" spans="1:10" s="1" customFormat="1" ht="30" x14ac:dyDescent="0.25">
      <c r="A2" s="7"/>
      <c r="B2" s="9"/>
      <c r="C2" s="7"/>
      <c r="D2" s="9"/>
      <c r="E2" s="2" t="s">
        <v>4</v>
      </c>
      <c r="F2" s="2" t="s">
        <v>5</v>
      </c>
      <c r="G2" s="2" t="s">
        <v>4</v>
      </c>
      <c r="H2" s="2" t="s">
        <v>5</v>
      </c>
      <c r="I2" s="2" t="s">
        <v>1</v>
      </c>
      <c r="J2" s="7"/>
    </row>
    <row r="3" spans="1:10" x14ac:dyDescent="0.25">
      <c r="A3" t="s">
        <v>9</v>
      </c>
      <c r="B3" s="4">
        <v>45058</v>
      </c>
      <c r="C3">
        <v>0</v>
      </c>
      <c r="D3" t="s">
        <v>36</v>
      </c>
      <c r="E3" t="s">
        <v>11</v>
      </c>
      <c r="F3">
        <v>100</v>
      </c>
      <c r="G3" t="s">
        <v>10</v>
      </c>
      <c r="H3">
        <v>0</v>
      </c>
      <c r="I3" s="3">
        <f>IF(F3,H3/SUM(H3,F3),0)</f>
        <v>0</v>
      </c>
    </row>
    <row r="4" spans="1:10" x14ac:dyDescent="0.25">
      <c r="A4" t="s">
        <v>12</v>
      </c>
      <c r="B4" s="4">
        <v>45061</v>
      </c>
      <c r="C4">
        <v>0</v>
      </c>
      <c r="D4" t="s">
        <v>30</v>
      </c>
      <c r="E4" t="s">
        <v>11</v>
      </c>
      <c r="F4">
        <v>99.995999999999995</v>
      </c>
      <c r="G4" t="s">
        <v>13</v>
      </c>
      <c r="H4">
        <v>0.115</v>
      </c>
      <c r="I4" s="3">
        <f>IF(F4,H4/SUM(H4,F4),0)</f>
        <v>1.1487249153439684E-3</v>
      </c>
    </row>
    <row r="5" spans="1:10" x14ac:dyDescent="0.25">
      <c r="A5" t="s">
        <v>14</v>
      </c>
      <c r="B5" s="4">
        <v>45062</v>
      </c>
      <c r="C5">
        <v>0</v>
      </c>
      <c r="D5" t="s">
        <v>30</v>
      </c>
      <c r="E5" t="s">
        <v>11</v>
      </c>
      <c r="F5">
        <v>100.012</v>
      </c>
      <c r="G5" t="s">
        <v>13</v>
      </c>
      <c r="H5">
        <v>0.20100000000000001</v>
      </c>
      <c r="I5" s="3">
        <f>IF(F5,H5/SUM(H5,F5),0)</f>
        <v>2.0057277997864551E-3</v>
      </c>
    </row>
    <row r="6" spans="1:10" x14ac:dyDescent="0.25">
      <c r="A6" t="s">
        <v>15</v>
      </c>
      <c r="B6" s="4">
        <v>45062</v>
      </c>
      <c r="C6">
        <v>0</v>
      </c>
      <c r="D6" t="s">
        <v>30</v>
      </c>
      <c r="E6" t="s">
        <v>11</v>
      </c>
      <c r="F6">
        <v>99.995000000000005</v>
      </c>
      <c r="G6" t="s">
        <v>13</v>
      </c>
      <c r="H6">
        <v>0.34599999999999997</v>
      </c>
      <c r="I6" s="3">
        <f t="shared" ref="I6:I20" si="0">IF(F6,H6/SUM(H6,F6),0)</f>
        <v>3.448241496496945E-3</v>
      </c>
    </row>
    <row r="7" spans="1:10" x14ac:dyDescent="0.25">
      <c r="A7" t="s">
        <v>16</v>
      </c>
      <c r="B7" s="4">
        <v>45063</v>
      </c>
      <c r="C7">
        <v>0</v>
      </c>
      <c r="D7" t="s">
        <v>30</v>
      </c>
      <c r="E7" t="s">
        <v>11</v>
      </c>
      <c r="F7">
        <v>100.02800000000001</v>
      </c>
      <c r="G7" t="s">
        <v>13</v>
      </c>
      <c r="H7">
        <v>0.4</v>
      </c>
      <c r="I7" s="3">
        <f t="shared" si="0"/>
        <v>3.9829529613255267E-3</v>
      </c>
    </row>
    <row r="8" spans="1:10" x14ac:dyDescent="0.25">
      <c r="A8" t="s">
        <v>17</v>
      </c>
      <c r="B8" s="4">
        <v>45064</v>
      </c>
      <c r="C8">
        <v>0</v>
      </c>
      <c r="D8" t="s">
        <v>30</v>
      </c>
      <c r="E8" t="s">
        <v>11</v>
      </c>
      <c r="F8">
        <v>100.065</v>
      </c>
      <c r="G8" t="s">
        <v>13</v>
      </c>
      <c r="H8">
        <v>0.5</v>
      </c>
      <c r="I8" s="3">
        <f>IF(F8,H8/SUM(H8,F8),0)</f>
        <v>4.9719087157559785E-3</v>
      </c>
    </row>
    <row r="9" spans="1:10" x14ac:dyDescent="0.25">
      <c r="A9" t="s">
        <v>18</v>
      </c>
      <c r="B9" s="4">
        <v>45070</v>
      </c>
      <c r="C9">
        <v>0</v>
      </c>
      <c r="D9" t="s">
        <v>30</v>
      </c>
      <c r="E9" t="s">
        <v>11</v>
      </c>
      <c r="F9">
        <v>100.026</v>
      </c>
      <c r="G9" t="s">
        <v>13</v>
      </c>
      <c r="H9">
        <v>0.59899999999999998</v>
      </c>
      <c r="I9" s="3">
        <f>IF(F9,H9/SUM(H9,F9),0)</f>
        <v>5.9527950310559003E-3</v>
      </c>
    </row>
    <row r="10" spans="1:10" x14ac:dyDescent="0.25">
      <c r="A10" t="s">
        <v>19</v>
      </c>
      <c r="B10" s="4">
        <v>45070</v>
      </c>
      <c r="C10">
        <v>0</v>
      </c>
      <c r="D10" t="s">
        <v>30</v>
      </c>
      <c r="E10" t="s">
        <v>11</v>
      </c>
      <c r="F10">
        <v>100.035</v>
      </c>
      <c r="G10" t="s">
        <v>13</v>
      </c>
      <c r="H10">
        <v>0.73399999999999999</v>
      </c>
      <c r="I10" s="3">
        <f t="shared" si="0"/>
        <v>7.2839861465331607E-3</v>
      </c>
    </row>
    <row r="11" spans="1:10" x14ac:dyDescent="0.25">
      <c r="A11" t="s">
        <v>20</v>
      </c>
      <c r="B11" s="4">
        <v>45071</v>
      </c>
      <c r="C11">
        <v>0</v>
      </c>
      <c r="D11" t="s">
        <v>30</v>
      </c>
      <c r="E11" t="s">
        <v>11</v>
      </c>
      <c r="F11">
        <v>100.015</v>
      </c>
      <c r="G11" t="s">
        <v>13</v>
      </c>
      <c r="H11">
        <v>0.81100000000000005</v>
      </c>
      <c r="I11" s="3">
        <f t="shared" si="0"/>
        <v>8.0435601928074106E-3</v>
      </c>
    </row>
    <row r="12" spans="1:10" x14ac:dyDescent="0.25">
      <c r="A12" t="s">
        <v>21</v>
      </c>
      <c r="B12" s="4">
        <v>45075</v>
      </c>
      <c r="C12">
        <v>0</v>
      </c>
      <c r="D12" t="s">
        <v>30</v>
      </c>
      <c r="E12" t="s">
        <v>11</v>
      </c>
      <c r="F12">
        <v>100.014</v>
      </c>
      <c r="G12" t="s">
        <v>13</v>
      </c>
      <c r="H12">
        <v>0.91200000000000003</v>
      </c>
      <c r="I12" s="3">
        <f t="shared" si="0"/>
        <v>9.0363236430652163E-3</v>
      </c>
    </row>
    <row r="13" spans="1:10" x14ac:dyDescent="0.25">
      <c r="A13" t="s">
        <v>22</v>
      </c>
      <c r="B13" s="4">
        <v>45077</v>
      </c>
      <c r="C13">
        <v>0</v>
      </c>
      <c r="D13" t="s">
        <v>30</v>
      </c>
      <c r="E13" t="s">
        <v>11</v>
      </c>
      <c r="F13">
        <v>100.003</v>
      </c>
      <c r="G13" t="s">
        <v>13</v>
      </c>
      <c r="H13">
        <v>1.0009999999999999</v>
      </c>
      <c r="I13" s="3">
        <f t="shared" si="0"/>
        <v>9.9104985941150837E-3</v>
      </c>
    </row>
    <row r="14" spans="1:10" x14ac:dyDescent="0.25">
      <c r="A14" t="s">
        <v>23</v>
      </c>
      <c r="B14" s="4">
        <v>45078</v>
      </c>
      <c r="C14">
        <v>0</v>
      </c>
      <c r="D14" t="s">
        <v>37</v>
      </c>
      <c r="E14" t="s">
        <v>11</v>
      </c>
      <c r="F14">
        <v>100</v>
      </c>
      <c r="G14" t="s">
        <v>10</v>
      </c>
      <c r="H14">
        <v>0</v>
      </c>
      <c r="I14" s="3">
        <f t="shared" si="0"/>
        <v>0</v>
      </c>
    </row>
    <row r="15" spans="1:10" x14ac:dyDescent="0.25">
      <c r="A15" t="s">
        <v>24</v>
      </c>
      <c r="B15" s="4">
        <v>45079</v>
      </c>
      <c r="C15">
        <v>0</v>
      </c>
      <c r="D15" t="s">
        <v>37</v>
      </c>
      <c r="E15" t="s">
        <v>11</v>
      </c>
      <c r="F15">
        <v>100</v>
      </c>
      <c r="G15" t="s">
        <v>10</v>
      </c>
      <c r="H15">
        <v>0</v>
      </c>
      <c r="I15" s="3">
        <f t="shared" si="0"/>
        <v>0</v>
      </c>
    </row>
    <row r="16" spans="1:10" x14ac:dyDescent="0.25">
      <c r="A16" t="s">
        <v>25</v>
      </c>
      <c r="B16" s="4">
        <v>45079</v>
      </c>
      <c r="C16">
        <v>0</v>
      </c>
      <c r="D16" t="s">
        <v>37</v>
      </c>
      <c r="E16" t="s">
        <v>11</v>
      </c>
      <c r="F16">
        <v>100</v>
      </c>
      <c r="G16" t="s">
        <v>10</v>
      </c>
      <c r="H16">
        <v>0</v>
      </c>
      <c r="I16" s="3">
        <f t="shared" si="0"/>
        <v>0</v>
      </c>
    </row>
    <row r="17" spans="1:10" x14ac:dyDescent="0.25">
      <c r="A17" t="s">
        <v>26</v>
      </c>
      <c r="B17" s="4">
        <v>45082</v>
      </c>
      <c r="C17">
        <v>0</v>
      </c>
      <c r="D17">
        <v>13</v>
      </c>
      <c r="E17" t="s">
        <v>11</v>
      </c>
      <c r="F17">
        <v>100</v>
      </c>
      <c r="G17" t="s">
        <v>10</v>
      </c>
      <c r="H17">
        <v>0</v>
      </c>
      <c r="I17" s="3">
        <f t="shared" si="0"/>
        <v>0</v>
      </c>
    </row>
    <row r="18" spans="1:10" x14ac:dyDescent="0.25">
      <c r="A18" t="s">
        <v>27</v>
      </c>
      <c r="B18" s="4">
        <v>45082</v>
      </c>
      <c r="C18">
        <v>0</v>
      </c>
      <c r="D18">
        <v>13</v>
      </c>
      <c r="E18" t="s">
        <v>11</v>
      </c>
      <c r="F18">
        <v>100</v>
      </c>
      <c r="G18" t="s">
        <v>10</v>
      </c>
      <c r="H18">
        <v>0</v>
      </c>
      <c r="I18" s="3">
        <f t="shared" si="0"/>
        <v>0</v>
      </c>
    </row>
    <row r="19" spans="1:10" x14ac:dyDescent="0.25">
      <c r="A19" t="s">
        <v>28</v>
      </c>
      <c r="B19" s="4">
        <v>45083</v>
      </c>
      <c r="C19">
        <v>0</v>
      </c>
      <c r="D19">
        <v>28</v>
      </c>
      <c r="E19" t="s">
        <v>11</v>
      </c>
      <c r="F19">
        <v>100</v>
      </c>
      <c r="G19" t="s">
        <v>10</v>
      </c>
      <c r="H19">
        <v>0</v>
      </c>
      <c r="I19" s="3">
        <f t="shared" si="0"/>
        <v>0</v>
      </c>
      <c r="J19" t="s">
        <v>44</v>
      </c>
    </row>
    <row r="20" spans="1:10" x14ac:dyDescent="0.25">
      <c r="A20" t="s">
        <v>31</v>
      </c>
      <c r="B20" s="4">
        <v>45083</v>
      </c>
      <c r="C20">
        <v>0</v>
      </c>
      <c r="D20">
        <v>13</v>
      </c>
      <c r="E20" t="s">
        <v>11</v>
      </c>
      <c r="F20">
        <v>100</v>
      </c>
      <c r="G20" t="s">
        <v>10</v>
      </c>
      <c r="H20">
        <v>0</v>
      </c>
      <c r="I20" s="3">
        <f t="shared" si="0"/>
        <v>0</v>
      </c>
      <c r="J20" t="s">
        <v>35</v>
      </c>
    </row>
    <row r="21" spans="1:10" x14ac:dyDescent="0.25">
      <c r="A21" t="s">
        <v>38</v>
      </c>
      <c r="B21" s="4">
        <v>45083</v>
      </c>
      <c r="C21">
        <v>0</v>
      </c>
      <c r="D21">
        <v>9</v>
      </c>
      <c r="E21" t="s">
        <v>11</v>
      </c>
      <c r="F21">
        <v>100</v>
      </c>
      <c r="G21" t="s">
        <v>10</v>
      </c>
      <c r="H21">
        <v>0</v>
      </c>
      <c r="I21" s="3">
        <f t="shared" ref="I21:I69" si="1">IF(F21,H21/SUM(H21,F21),0)</f>
        <v>0</v>
      </c>
      <c r="J21" t="s">
        <v>35</v>
      </c>
    </row>
    <row r="22" spans="1:10" x14ac:dyDescent="0.25">
      <c r="A22" t="s">
        <v>39</v>
      </c>
      <c r="B22" s="4">
        <v>45083</v>
      </c>
      <c r="C22">
        <v>0</v>
      </c>
      <c r="D22">
        <v>18</v>
      </c>
      <c r="E22" t="s">
        <v>11</v>
      </c>
      <c r="F22">
        <v>100</v>
      </c>
      <c r="G22" t="s">
        <v>10</v>
      </c>
      <c r="H22">
        <v>0</v>
      </c>
      <c r="I22" s="3">
        <f t="shared" si="1"/>
        <v>0</v>
      </c>
      <c r="J22" t="s">
        <v>35</v>
      </c>
    </row>
    <row r="23" spans="1:10" x14ac:dyDescent="0.25">
      <c r="A23" t="s">
        <v>40</v>
      </c>
      <c r="B23" s="4">
        <v>45083</v>
      </c>
      <c r="C23">
        <v>0</v>
      </c>
      <c r="D23">
        <v>6</v>
      </c>
      <c r="E23" t="s">
        <v>11</v>
      </c>
      <c r="F23">
        <v>100</v>
      </c>
      <c r="G23" t="s">
        <v>10</v>
      </c>
      <c r="H23">
        <v>0</v>
      </c>
      <c r="I23" s="3">
        <f t="shared" si="1"/>
        <v>0</v>
      </c>
      <c r="J23" t="s">
        <v>35</v>
      </c>
    </row>
    <row r="24" spans="1:10" x14ac:dyDescent="0.25">
      <c r="A24" t="s">
        <v>41</v>
      </c>
      <c r="B24" s="4">
        <v>45084</v>
      </c>
      <c r="C24">
        <v>0</v>
      </c>
      <c r="D24" t="s">
        <v>43</v>
      </c>
      <c r="E24" t="s">
        <v>11</v>
      </c>
      <c r="F24">
        <v>100</v>
      </c>
      <c r="G24" t="s">
        <v>10</v>
      </c>
      <c r="H24">
        <v>0</v>
      </c>
      <c r="I24" s="3">
        <f t="shared" si="1"/>
        <v>0</v>
      </c>
      <c r="J24" t="s">
        <v>46</v>
      </c>
    </row>
    <row r="25" spans="1:10" x14ac:dyDescent="0.25">
      <c r="A25" t="s">
        <v>45</v>
      </c>
      <c r="B25" s="4">
        <v>45089</v>
      </c>
      <c r="C25">
        <v>0</v>
      </c>
      <c r="D25" t="s">
        <v>47</v>
      </c>
      <c r="E25" t="s">
        <v>11</v>
      </c>
      <c r="F25">
        <v>100</v>
      </c>
      <c r="G25" t="s">
        <v>10</v>
      </c>
      <c r="H25">
        <v>0</v>
      </c>
      <c r="I25" s="3">
        <f t="shared" si="1"/>
        <v>0</v>
      </c>
      <c r="J25" t="s">
        <v>48</v>
      </c>
    </row>
    <row r="26" spans="1:10" x14ac:dyDescent="0.25">
      <c r="A26" t="s">
        <v>50</v>
      </c>
      <c r="B26" s="4">
        <v>45089</v>
      </c>
      <c r="C26">
        <v>0</v>
      </c>
      <c r="D26" t="s">
        <v>47</v>
      </c>
      <c r="E26" t="s">
        <v>11</v>
      </c>
      <c r="F26">
        <v>100</v>
      </c>
      <c r="G26" t="s">
        <v>10</v>
      </c>
      <c r="H26">
        <v>0</v>
      </c>
      <c r="I26" s="3">
        <f t="shared" si="1"/>
        <v>0</v>
      </c>
    </row>
    <row r="27" spans="1:10" x14ac:dyDescent="0.25">
      <c r="A27" t="s">
        <v>51</v>
      </c>
      <c r="B27" s="4">
        <v>45089</v>
      </c>
      <c r="C27">
        <v>0</v>
      </c>
      <c r="D27" t="s">
        <v>47</v>
      </c>
      <c r="E27" t="s">
        <v>11</v>
      </c>
      <c r="F27">
        <v>70.031999999999996</v>
      </c>
      <c r="G27" t="s">
        <v>13</v>
      </c>
      <c r="H27">
        <v>7.0999999999999994E-2</v>
      </c>
      <c r="I27" s="3">
        <f t="shared" si="1"/>
        <v>1.0127954581116358E-3</v>
      </c>
    </row>
    <row r="28" spans="1:10" x14ac:dyDescent="0.25">
      <c r="A28" t="s">
        <v>52</v>
      </c>
      <c r="B28" s="4">
        <v>45090</v>
      </c>
      <c r="C28">
        <v>0</v>
      </c>
      <c r="D28" t="s">
        <v>47</v>
      </c>
      <c r="E28" t="s">
        <v>11</v>
      </c>
      <c r="F28">
        <v>69.998999999999995</v>
      </c>
      <c r="G28" t="s">
        <v>13</v>
      </c>
      <c r="H28">
        <v>0.13900000000000001</v>
      </c>
      <c r="I28" s="3">
        <f t="shared" si="1"/>
        <v>1.9818072941914515E-3</v>
      </c>
    </row>
    <row r="29" spans="1:10" x14ac:dyDescent="0.25">
      <c r="A29" t="s">
        <v>53</v>
      </c>
      <c r="B29" s="4">
        <v>45090</v>
      </c>
      <c r="C29">
        <v>0</v>
      </c>
      <c r="D29" t="s">
        <v>47</v>
      </c>
      <c r="E29" t="s">
        <v>11</v>
      </c>
      <c r="F29">
        <v>69.998999999999995</v>
      </c>
      <c r="G29" t="s">
        <v>13</v>
      </c>
      <c r="H29">
        <v>0.218</v>
      </c>
      <c r="I29" s="3">
        <f t="shared" si="1"/>
        <v>3.104661264366179E-3</v>
      </c>
    </row>
    <row r="30" spans="1:10" x14ac:dyDescent="0.25">
      <c r="A30" t="s">
        <v>54</v>
      </c>
      <c r="B30" s="4">
        <v>45091</v>
      </c>
      <c r="C30">
        <v>0</v>
      </c>
      <c r="D30" t="s">
        <v>47</v>
      </c>
      <c r="E30" t="s">
        <v>11</v>
      </c>
      <c r="F30">
        <v>70.022999999999996</v>
      </c>
      <c r="G30" t="s">
        <v>13</v>
      </c>
      <c r="H30">
        <v>0.27900000000000003</v>
      </c>
      <c r="I30" s="3">
        <f t="shared" si="1"/>
        <v>3.9685926431680474E-3</v>
      </c>
    </row>
    <row r="31" spans="1:10" x14ac:dyDescent="0.25">
      <c r="A31" t="s">
        <v>55</v>
      </c>
      <c r="B31" s="4">
        <v>45091</v>
      </c>
      <c r="C31">
        <v>0</v>
      </c>
      <c r="D31" t="s">
        <v>47</v>
      </c>
      <c r="E31" t="s">
        <v>11</v>
      </c>
      <c r="F31">
        <v>70.022999999999996</v>
      </c>
      <c r="G31" t="s">
        <v>13</v>
      </c>
      <c r="H31">
        <v>0.35199999999999998</v>
      </c>
      <c r="I31" s="3">
        <f t="shared" si="1"/>
        <v>5.00177619893428E-3</v>
      </c>
    </row>
    <row r="32" spans="1:10" x14ac:dyDescent="0.25">
      <c r="A32" t="s">
        <v>56</v>
      </c>
      <c r="B32" s="4">
        <v>45091</v>
      </c>
      <c r="C32">
        <v>0</v>
      </c>
      <c r="D32" t="s">
        <v>47</v>
      </c>
      <c r="E32" t="s">
        <v>11</v>
      </c>
      <c r="F32">
        <v>70.022999999999996</v>
      </c>
      <c r="G32" t="s">
        <v>13</v>
      </c>
      <c r="H32">
        <v>0.42899999999999999</v>
      </c>
      <c r="I32" s="3">
        <f t="shared" si="1"/>
        <v>6.0892522568557319E-3</v>
      </c>
    </row>
    <row r="33" spans="1:10" x14ac:dyDescent="0.25">
      <c r="A33" t="s">
        <v>57</v>
      </c>
      <c r="B33" s="4">
        <v>45092</v>
      </c>
      <c r="C33">
        <v>0</v>
      </c>
      <c r="D33" t="s">
        <v>47</v>
      </c>
      <c r="E33" t="s">
        <v>11</v>
      </c>
      <c r="F33">
        <v>70.085999999999999</v>
      </c>
      <c r="G33" t="s">
        <v>13</v>
      </c>
      <c r="H33">
        <v>0.495</v>
      </c>
      <c r="I33" s="3">
        <f t="shared" si="1"/>
        <v>7.0132188549326306E-3</v>
      </c>
    </row>
    <row r="34" spans="1:10" x14ac:dyDescent="0.25">
      <c r="A34" t="s">
        <v>58</v>
      </c>
      <c r="B34" s="4">
        <v>45092</v>
      </c>
      <c r="C34">
        <v>0</v>
      </c>
      <c r="D34" t="s">
        <v>47</v>
      </c>
      <c r="E34" t="s">
        <v>11</v>
      </c>
      <c r="F34">
        <v>70.028000000000006</v>
      </c>
      <c r="G34" t="s">
        <v>13</v>
      </c>
      <c r="H34">
        <v>0.56799999999999995</v>
      </c>
      <c r="I34" s="3">
        <f t="shared" si="1"/>
        <v>8.0457816306872907E-3</v>
      </c>
    </row>
    <row r="35" spans="1:10" x14ac:dyDescent="0.25">
      <c r="A35" t="s">
        <v>59</v>
      </c>
      <c r="B35" s="4">
        <v>45093</v>
      </c>
      <c r="C35">
        <v>0</v>
      </c>
      <c r="D35" t="s">
        <v>47</v>
      </c>
      <c r="E35" t="s">
        <v>11</v>
      </c>
      <c r="F35">
        <v>70.018000000000001</v>
      </c>
      <c r="G35" t="s">
        <v>13</v>
      </c>
      <c r="H35">
        <v>0.63500000000000001</v>
      </c>
      <c r="I35" s="3">
        <f t="shared" si="1"/>
        <v>8.9875872220570949E-3</v>
      </c>
    </row>
    <row r="36" spans="1:10" x14ac:dyDescent="0.25">
      <c r="A36" t="s">
        <v>60</v>
      </c>
      <c r="B36" s="4">
        <v>45093</v>
      </c>
      <c r="C36">
        <v>0</v>
      </c>
      <c r="D36" t="s">
        <v>47</v>
      </c>
      <c r="E36" t="s">
        <v>11</v>
      </c>
      <c r="F36">
        <v>70.018000000000001</v>
      </c>
      <c r="G36" t="s">
        <v>13</v>
      </c>
      <c r="H36">
        <v>0.71</v>
      </c>
      <c r="I36" s="3">
        <f t="shared" si="1"/>
        <v>1.0038457188100893E-2</v>
      </c>
    </row>
    <row r="37" spans="1:10" x14ac:dyDescent="0.25">
      <c r="A37" t="s">
        <v>61</v>
      </c>
      <c r="B37" s="4">
        <v>45093</v>
      </c>
      <c r="C37">
        <v>0</v>
      </c>
      <c r="D37" t="s">
        <v>47</v>
      </c>
      <c r="E37" t="s">
        <v>11</v>
      </c>
      <c r="F37">
        <v>70.018000000000001</v>
      </c>
      <c r="G37" t="s">
        <v>13</v>
      </c>
      <c r="H37">
        <v>1.4330000000000001</v>
      </c>
      <c r="I37" s="3">
        <f t="shared" si="1"/>
        <v>2.0055702509412042E-2</v>
      </c>
    </row>
    <row r="38" spans="1:10" x14ac:dyDescent="0.25">
      <c r="A38" t="s">
        <v>64</v>
      </c>
      <c r="B38" s="4">
        <v>45096</v>
      </c>
      <c r="C38">
        <v>20</v>
      </c>
      <c r="D38" t="s">
        <v>47</v>
      </c>
      <c r="E38" t="s">
        <v>11</v>
      </c>
      <c r="F38">
        <v>70</v>
      </c>
      <c r="G38" t="s">
        <v>10</v>
      </c>
      <c r="H38">
        <v>0</v>
      </c>
      <c r="I38" s="3">
        <f t="shared" si="1"/>
        <v>0</v>
      </c>
    </row>
    <row r="39" spans="1:10" x14ac:dyDescent="0.25">
      <c r="A39" t="s">
        <v>62</v>
      </c>
      <c r="B39" s="4">
        <v>45096</v>
      </c>
      <c r="C39">
        <v>20</v>
      </c>
      <c r="D39" t="s">
        <v>47</v>
      </c>
      <c r="E39" t="s">
        <v>11</v>
      </c>
      <c r="F39">
        <v>70.025000000000006</v>
      </c>
      <c r="G39" t="s">
        <v>13</v>
      </c>
      <c r="H39">
        <v>7.3999999999999996E-2</v>
      </c>
      <c r="I39" s="3">
        <f t="shared" si="1"/>
        <v>1.0556498666172128E-3</v>
      </c>
    </row>
    <row r="40" spans="1:10" x14ac:dyDescent="0.25">
      <c r="A40" t="s">
        <v>63</v>
      </c>
      <c r="B40" s="4">
        <v>45096</v>
      </c>
      <c r="C40">
        <v>20</v>
      </c>
      <c r="D40" t="s">
        <v>47</v>
      </c>
      <c r="E40" t="s">
        <v>11</v>
      </c>
      <c r="F40">
        <v>70.02</v>
      </c>
      <c r="G40" t="s">
        <v>13</v>
      </c>
      <c r="H40">
        <v>0.14000000000000001</v>
      </c>
      <c r="I40" s="3">
        <f t="shared" si="1"/>
        <v>1.9954389965792479E-3</v>
      </c>
    </row>
    <row r="41" spans="1:10" x14ac:dyDescent="0.25">
      <c r="A41" t="s">
        <v>65</v>
      </c>
      <c r="B41" s="4">
        <v>45097</v>
      </c>
      <c r="C41">
        <v>20</v>
      </c>
      <c r="D41" t="s">
        <v>47</v>
      </c>
      <c r="E41" t="s">
        <v>11</v>
      </c>
      <c r="F41">
        <v>70</v>
      </c>
      <c r="G41" t="s">
        <v>13</v>
      </c>
      <c r="H41">
        <v>0.216</v>
      </c>
      <c r="I41" s="3">
        <f t="shared" si="1"/>
        <v>3.0762219437165321E-3</v>
      </c>
      <c r="J41" t="s">
        <v>66</v>
      </c>
    </row>
    <row r="42" spans="1:10" x14ac:dyDescent="0.25">
      <c r="A42" t="s">
        <v>67</v>
      </c>
      <c r="B42" s="4">
        <v>45097</v>
      </c>
      <c r="C42">
        <v>20</v>
      </c>
      <c r="D42" t="s">
        <v>47</v>
      </c>
      <c r="E42" t="s">
        <v>11</v>
      </c>
      <c r="F42">
        <v>70</v>
      </c>
      <c r="G42" t="s">
        <v>10</v>
      </c>
      <c r="H42">
        <v>0</v>
      </c>
      <c r="I42" s="3">
        <f t="shared" si="1"/>
        <v>0</v>
      </c>
      <c r="J42" t="s">
        <v>68</v>
      </c>
    </row>
    <row r="43" spans="1:10" x14ac:dyDescent="0.25">
      <c r="A43" t="s">
        <v>69</v>
      </c>
      <c r="B43" s="4">
        <v>45098</v>
      </c>
      <c r="C43">
        <v>20</v>
      </c>
      <c r="D43" t="s">
        <v>47</v>
      </c>
      <c r="E43" t="s">
        <v>11</v>
      </c>
      <c r="F43">
        <v>70.013000000000005</v>
      </c>
      <c r="G43" t="s">
        <v>13</v>
      </c>
      <c r="H43">
        <v>1.4419999999999999</v>
      </c>
      <c r="I43" s="3">
        <f t="shared" si="1"/>
        <v>2.0180533202714995E-2</v>
      </c>
    </row>
    <row r="44" spans="1:10" x14ac:dyDescent="0.25">
      <c r="A44" t="s">
        <v>70</v>
      </c>
      <c r="B44" s="4">
        <v>45099</v>
      </c>
      <c r="C44">
        <v>0</v>
      </c>
      <c r="D44" t="s">
        <v>47</v>
      </c>
      <c r="E44" t="s">
        <v>11</v>
      </c>
      <c r="F44">
        <v>70</v>
      </c>
      <c r="G44" t="s">
        <v>10</v>
      </c>
      <c r="H44">
        <v>0</v>
      </c>
      <c r="I44" s="3">
        <f t="shared" si="1"/>
        <v>0</v>
      </c>
      <c r="J44" t="s">
        <v>71</v>
      </c>
    </row>
    <row r="45" spans="1:10" x14ac:dyDescent="0.25">
      <c r="A45" t="s">
        <v>72</v>
      </c>
      <c r="B45" s="4">
        <v>45099</v>
      </c>
      <c r="C45">
        <v>0</v>
      </c>
      <c r="D45" t="s">
        <v>47</v>
      </c>
      <c r="E45" t="s">
        <v>11</v>
      </c>
      <c r="F45">
        <v>70.031999999999996</v>
      </c>
      <c r="G45" t="s">
        <v>13</v>
      </c>
      <c r="H45">
        <v>7.4999999999999997E-2</v>
      </c>
      <c r="I45" s="3">
        <f t="shared" si="1"/>
        <v>1.0697933159313621E-3</v>
      </c>
      <c r="J45" t="s">
        <v>71</v>
      </c>
    </row>
    <row r="46" spans="1:10" x14ac:dyDescent="0.25">
      <c r="A46" t="s">
        <v>73</v>
      </c>
      <c r="B46" s="4">
        <v>45099</v>
      </c>
      <c r="C46">
        <v>0</v>
      </c>
      <c r="D46" t="s">
        <v>47</v>
      </c>
      <c r="E46" t="s">
        <v>11</v>
      </c>
      <c r="F46">
        <v>70.028999999999996</v>
      </c>
      <c r="G46" t="s">
        <v>13</v>
      </c>
      <c r="H46">
        <v>0.14099999999999999</v>
      </c>
      <c r="I46" s="3">
        <f t="shared" si="1"/>
        <v>2.009405728943993E-3</v>
      </c>
      <c r="J46" t="s">
        <v>71</v>
      </c>
    </row>
    <row r="47" spans="1:10" x14ac:dyDescent="0.25">
      <c r="A47" t="s">
        <v>74</v>
      </c>
      <c r="B47" s="4">
        <v>45100</v>
      </c>
      <c r="C47">
        <v>0</v>
      </c>
      <c r="D47" t="s">
        <v>47</v>
      </c>
      <c r="E47" t="s">
        <v>11</v>
      </c>
      <c r="F47">
        <v>69.994</v>
      </c>
      <c r="G47" t="s">
        <v>13</v>
      </c>
      <c r="H47">
        <v>0.221</v>
      </c>
      <c r="I47" s="3">
        <f t="shared" si="1"/>
        <v>3.1474756106245104E-3</v>
      </c>
      <c r="J47" t="s">
        <v>71</v>
      </c>
    </row>
    <row r="48" spans="1:10" x14ac:dyDescent="0.25">
      <c r="A48" t="s">
        <v>76</v>
      </c>
      <c r="B48" s="4">
        <v>45100</v>
      </c>
      <c r="C48">
        <v>0</v>
      </c>
      <c r="D48" t="s">
        <v>47</v>
      </c>
      <c r="E48" t="s">
        <v>75</v>
      </c>
      <c r="F48">
        <v>70</v>
      </c>
      <c r="G48" t="s">
        <v>10</v>
      </c>
      <c r="H48">
        <v>0</v>
      </c>
      <c r="I48" s="3">
        <f t="shared" si="1"/>
        <v>0</v>
      </c>
      <c r="J48" t="s">
        <v>77</v>
      </c>
    </row>
    <row r="49" spans="1:10" x14ac:dyDescent="0.25">
      <c r="A49" t="s">
        <v>80</v>
      </c>
      <c r="B49" s="4">
        <v>45104</v>
      </c>
      <c r="C49">
        <v>0</v>
      </c>
      <c r="D49" t="s">
        <v>79</v>
      </c>
      <c r="E49" t="s">
        <v>11</v>
      </c>
      <c r="F49">
        <v>50</v>
      </c>
      <c r="G49" t="s">
        <v>10</v>
      </c>
      <c r="H49">
        <v>0</v>
      </c>
      <c r="I49" s="3">
        <f t="shared" si="1"/>
        <v>0</v>
      </c>
      <c r="J49" t="s">
        <v>82</v>
      </c>
    </row>
    <row r="50" spans="1:10" x14ac:dyDescent="0.25">
      <c r="A50" t="s">
        <v>78</v>
      </c>
      <c r="B50" s="4">
        <v>45104</v>
      </c>
      <c r="C50">
        <v>0</v>
      </c>
      <c r="D50" t="s">
        <v>79</v>
      </c>
      <c r="E50" t="s">
        <v>75</v>
      </c>
      <c r="F50">
        <v>50</v>
      </c>
      <c r="G50" t="s">
        <v>10</v>
      </c>
      <c r="H50">
        <v>0</v>
      </c>
      <c r="I50" s="3">
        <f t="shared" si="1"/>
        <v>0</v>
      </c>
    </row>
    <row r="51" spans="1:10" x14ac:dyDescent="0.25">
      <c r="A51" t="s">
        <v>83</v>
      </c>
      <c r="B51" s="4">
        <v>45104</v>
      </c>
      <c r="C51">
        <v>0</v>
      </c>
      <c r="D51" t="s">
        <v>79</v>
      </c>
      <c r="E51" t="s">
        <v>75</v>
      </c>
      <c r="F51">
        <v>50</v>
      </c>
      <c r="G51" t="s">
        <v>10</v>
      </c>
      <c r="H51">
        <v>0</v>
      </c>
      <c r="I51" s="3">
        <f t="shared" si="1"/>
        <v>0</v>
      </c>
    </row>
    <row r="52" spans="1:10" x14ac:dyDescent="0.25">
      <c r="A52" t="s">
        <v>84</v>
      </c>
      <c r="B52" s="4">
        <v>45105</v>
      </c>
      <c r="C52">
        <v>0</v>
      </c>
      <c r="D52" t="s">
        <v>79</v>
      </c>
      <c r="E52" t="s">
        <v>75</v>
      </c>
      <c r="F52">
        <v>50</v>
      </c>
      <c r="G52" t="s">
        <v>10</v>
      </c>
      <c r="H52">
        <v>0</v>
      </c>
      <c r="I52" s="3">
        <f t="shared" si="1"/>
        <v>0</v>
      </c>
    </row>
    <row r="53" spans="1:10" x14ac:dyDescent="0.25">
      <c r="A53" t="s">
        <v>85</v>
      </c>
      <c r="B53" s="4">
        <v>45105</v>
      </c>
      <c r="C53">
        <v>0</v>
      </c>
      <c r="D53" t="s">
        <v>79</v>
      </c>
      <c r="E53" t="s">
        <v>75</v>
      </c>
      <c r="F53">
        <v>50</v>
      </c>
      <c r="G53" t="s">
        <v>10</v>
      </c>
      <c r="H53">
        <v>0</v>
      </c>
      <c r="I53" s="3">
        <f t="shared" si="1"/>
        <v>0</v>
      </c>
    </row>
    <row r="54" spans="1:10" x14ac:dyDescent="0.25">
      <c r="A54" t="s">
        <v>86</v>
      </c>
      <c r="B54" s="4">
        <v>45105</v>
      </c>
      <c r="C54">
        <v>0</v>
      </c>
      <c r="D54" t="s">
        <v>79</v>
      </c>
      <c r="E54" t="s">
        <v>75</v>
      </c>
      <c r="F54">
        <v>50</v>
      </c>
      <c r="G54" t="s">
        <v>10</v>
      </c>
      <c r="H54">
        <v>0</v>
      </c>
      <c r="I54" s="3">
        <f t="shared" si="1"/>
        <v>0</v>
      </c>
    </row>
    <row r="55" spans="1:10" x14ac:dyDescent="0.25">
      <c r="A55" t="s">
        <v>87</v>
      </c>
      <c r="B55" s="4">
        <v>45106</v>
      </c>
      <c r="C55">
        <v>0</v>
      </c>
      <c r="D55" t="s">
        <v>79</v>
      </c>
      <c r="E55" t="s">
        <v>75</v>
      </c>
      <c r="F55">
        <v>50</v>
      </c>
      <c r="G55" t="s">
        <v>10</v>
      </c>
      <c r="H55">
        <v>0</v>
      </c>
      <c r="I55" s="3">
        <f t="shared" si="1"/>
        <v>0</v>
      </c>
    </row>
    <row r="56" spans="1:10" x14ac:dyDescent="0.25">
      <c r="A56" t="s">
        <v>88</v>
      </c>
      <c r="B56" s="4">
        <v>45106</v>
      </c>
      <c r="C56">
        <v>0</v>
      </c>
      <c r="D56" t="s">
        <v>79</v>
      </c>
      <c r="E56" t="s">
        <v>75</v>
      </c>
      <c r="F56">
        <v>50</v>
      </c>
      <c r="G56" t="s">
        <v>10</v>
      </c>
      <c r="H56">
        <v>0</v>
      </c>
      <c r="I56" s="3">
        <f t="shared" si="1"/>
        <v>0</v>
      </c>
      <c r="J56" t="s">
        <v>89</v>
      </c>
    </row>
    <row r="57" spans="1:10" x14ac:dyDescent="0.25">
      <c r="A57" t="s">
        <v>90</v>
      </c>
      <c r="B57" s="4">
        <v>45107</v>
      </c>
      <c r="C57">
        <v>0</v>
      </c>
      <c r="D57" t="s">
        <v>79</v>
      </c>
      <c r="E57" t="s">
        <v>75</v>
      </c>
      <c r="F57">
        <v>50</v>
      </c>
      <c r="G57" t="s">
        <v>10</v>
      </c>
      <c r="H57">
        <v>0</v>
      </c>
      <c r="I57" s="3">
        <f t="shared" si="1"/>
        <v>0</v>
      </c>
      <c r="J57" t="s">
        <v>94</v>
      </c>
    </row>
    <row r="58" spans="1:10" x14ac:dyDescent="0.25">
      <c r="A58" t="s">
        <v>91</v>
      </c>
      <c r="B58" s="4">
        <v>45107</v>
      </c>
      <c r="C58">
        <v>0</v>
      </c>
      <c r="D58" t="s">
        <v>79</v>
      </c>
      <c r="E58" t="s">
        <v>75</v>
      </c>
      <c r="F58">
        <v>50</v>
      </c>
      <c r="G58" t="s">
        <v>10</v>
      </c>
      <c r="H58">
        <v>0</v>
      </c>
      <c r="I58" s="3">
        <f t="shared" si="1"/>
        <v>0</v>
      </c>
      <c r="J58" t="s">
        <v>94</v>
      </c>
    </row>
    <row r="59" spans="1:10" x14ac:dyDescent="0.25">
      <c r="A59" t="s">
        <v>92</v>
      </c>
      <c r="B59" s="4">
        <v>45107</v>
      </c>
      <c r="C59">
        <v>0</v>
      </c>
      <c r="D59" t="s">
        <v>79</v>
      </c>
      <c r="E59" t="s">
        <v>75</v>
      </c>
      <c r="F59">
        <v>50</v>
      </c>
      <c r="G59" t="s">
        <v>10</v>
      </c>
      <c r="H59">
        <v>0</v>
      </c>
      <c r="I59" s="3">
        <f t="shared" si="1"/>
        <v>0</v>
      </c>
    </row>
    <row r="60" spans="1:10" x14ac:dyDescent="0.25">
      <c r="A60" t="s">
        <v>93</v>
      </c>
      <c r="B60" s="4">
        <v>45110</v>
      </c>
      <c r="C60">
        <v>0</v>
      </c>
      <c r="D60" t="s">
        <v>79</v>
      </c>
      <c r="E60" t="s">
        <v>75</v>
      </c>
      <c r="F60">
        <v>50.305999999999997</v>
      </c>
      <c r="G60" t="s">
        <v>13</v>
      </c>
      <c r="H60">
        <v>0.51</v>
      </c>
      <c r="I60" s="3">
        <f t="shared" si="1"/>
        <v>1.0036209068010076E-2</v>
      </c>
    </row>
    <row r="61" spans="1:10" x14ac:dyDescent="0.25">
      <c r="A61" t="s">
        <v>97</v>
      </c>
      <c r="B61" s="4">
        <v>45112</v>
      </c>
      <c r="C61">
        <v>0</v>
      </c>
      <c r="D61" t="s">
        <v>79</v>
      </c>
      <c r="E61" t="s">
        <v>75</v>
      </c>
      <c r="F61">
        <v>50</v>
      </c>
      <c r="G61" t="s">
        <v>10</v>
      </c>
      <c r="H61">
        <v>0</v>
      </c>
      <c r="I61" s="3">
        <f t="shared" si="1"/>
        <v>0</v>
      </c>
      <c r="J61" t="s">
        <v>95</v>
      </c>
    </row>
    <row r="62" spans="1:10" x14ac:dyDescent="0.25">
      <c r="A62" t="s">
        <v>101</v>
      </c>
      <c r="B62" s="4">
        <v>45112</v>
      </c>
      <c r="C62">
        <v>0</v>
      </c>
      <c r="D62" t="s">
        <v>79</v>
      </c>
      <c r="E62" t="s">
        <v>75</v>
      </c>
      <c r="F62">
        <v>50</v>
      </c>
      <c r="G62" t="s">
        <v>10</v>
      </c>
      <c r="H62">
        <v>0</v>
      </c>
      <c r="I62" s="3">
        <f t="shared" si="1"/>
        <v>0</v>
      </c>
      <c r="J62" t="s">
        <v>95</v>
      </c>
    </row>
    <row r="63" spans="1:10" x14ac:dyDescent="0.25">
      <c r="A63" t="s">
        <v>102</v>
      </c>
      <c r="B63" s="4">
        <v>45113</v>
      </c>
      <c r="C63">
        <v>0</v>
      </c>
      <c r="D63" t="s">
        <v>79</v>
      </c>
      <c r="E63" t="s">
        <v>75</v>
      </c>
      <c r="F63">
        <v>50</v>
      </c>
      <c r="G63" t="s">
        <v>10</v>
      </c>
      <c r="H63">
        <v>0</v>
      </c>
      <c r="I63" s="3">
        <f t="shared" si="1"/>
        <v>0</v>
      </c>
      <c r="J63" t="s">
        <v>95</v>
      </c>
    </row>
    <row r="64" spans="1:10" x14ac:dyDescent="0.25">
      <c r="A64" t="s">
        <v>103</v>
      </c>
      <c r="B64" s="4">
        <v>45113</v>
      </c>
      <c r="C64">
        <v>0</v>
      </c>
      <c r="D64" t="s">
        <v>79</v>
      </c>
      <c r="E64" t="s">
        <v>75</v>
      </c>
      <c r="F64">
        <v>50</v>
      </c>
      <c r="G64" t="s">
        <v>10</v>
      </c>
      <c r="H64">
        <v>0</v>
      </c>
      <c r="I64" s="3">
        <f t="shared" si="1"/>
        <v>0</v>
      </c>
      <c r="J64" t="s">
        <v>98</v>
      </c>
    </row>
    <row r="65" spans="1:10" x14ac:dyDescent="0.25">
      <c r="A65" t="s">
        <v>104</v>
      </c>
      <c r="B65" s="4">
        <v>45114</v>
      </c>
      <c r="C65">
        <v>0</v>
      </c>
      <c r="D65" t="s">
        <v>79</v>
      </c>
      <c r="E65" t="s">
        <v>75</v>
      </c>
      <c r="F65">
        <v>50</v>
      </c>
      <c r="G65" t="s">
        <v>10</v>
      </c>
      <c r="H65">
        <v>0</v>
      </c>
      <c r="I65" s="3">
        <f t="shared" si="1"/>
        <v>0</v>
      </c>
      <c r="J65" t="s">
        <v>98</v>
      </c>
    </row>
    <row r="66" spans="1:10" x14ac:dyDescent="0.25">
      <c r="A66" t="s">
        <v>96</v>
      </c>
      <c r="B66" s="4">
        <v>45118</v>
      </c>
      <c r="C66">
        <v>0</v>
      </c>
      <c r="D66" t="s">
        <v>79</v>
      </c>
      <c r="E66" t="s">
        <v>75</v>
      </c>
      <c r="F66">
        <v>50</v>
      </c>
      <c r="G66" t="s">
        <v>10</v>
      </c>
      <c r="H66">
        <v>0</v>
      </c>
      <c r="I66" s="3">
        <f t="shared" si="1"/>
        <v>0</v>
      </c>
      <c r="J66" t="s">
        <v>99</v>
      </c>
    </row>
    <row r="67" spans="1:10" x14ac:dyDescent="0.25">
      <c r="A67" t="s">
        <v>106</v>
      </c>
      <c r="B67" s="4">
        <v>45118</v>
      </c>
      <c r="C67">
        <v>0</v>
      </c>
      <c r="D67" t="s">
        <v>79</v>
      </c>
      <c r="E67" t="s">
        <v>75</v>
      </c>
      <c r="F67">
        <v>50</v>
      </c>
      <c r="G67" t="s">
        <v>10</v>
      </c>
      <c r="H67">
        <v>0</v>
      </c>
      <c r="I67" s="3">
        <f t="shared" si="1"/>
        <v>0</v>
      </c>
      <c r="J67" t="s">
        <v>100</v>
      </c>
    </row>
    <row r="68" spans="1:10" x14ac:dyDescent="0.25">
      <c r="A68" t="s">
        <v>107</v>
      </c>
      <c r="B68" s="4">
        <v>45119</v>
      </c>
      <c r="C68">
        <v>0</v>
      </c>
      <c r="D68" t="s">
        <v>79</v>
      </c>
      <c r="E68" t="s">
        <v>75</v>
      </c>
      <c r="F68">
        <v>50</v>
      </c>
      <c r="G68" t="s">
        <v>10</v>
      </c>
      <c r="H68">
        <v>0</v>
      </c>
      <c r="I68" s="3">
        <f>IF(F68,H68/SUM(H68,F68),0)</f>
        <v>0</v>
      </c>
      <c r="J68" t="s">
        <v>105</v>
      </c>
    </row>
    <row r="69" spans="1:10" x14ac:dyDescent="0.25">
      <c r="A69" t="s">
        <v>109</v>
      </c>
      <c r="B69" s="4">
        <v>45120</v>
      </c>
      <c r="C69">
        <v>0</v>
      </c>
      <c r="D69" t="s">
        <v>79</v>
      </c>
      <c r="E69" t="s">
        <v>75</v>
      </c>
      <c r="F69">
        <v>50</v>
      </c>
      <c r="G69" t="s">
        <v>10</v>
      </c>
      <c r="H69">
        <v>0</v>
      </c>
      <c r="I69" s="3">
        <f t="shared" si="1"/>
        <v>0</v>
      </c>
      <c r="J69" t="s">
        <v>108</v>
      </c>
    </row>
    <row r="70" spans="1:10" x14ac:dyDescent="0.25">
      <c r="A70" t="s">
        <v>110</v>
      </c>
      <c r="B70" s="4">
        <v>45120</v>
      </c>
      <c r="C70">
        <v>0</v>
      </c>
      <c r="D70" t="s">
        <v>79</v>
      </c>
      <c r="E70" t="s">
        <v>75</v>
      </c>
      <c r="F70">
        <v>50</v>
      </c>
      <c r="G70" t="s">
        <v>10</v>
      </c>
      <c r="H70">
        <v>0</v>
      </c>
      <c r="I70" s="3">
        <f>IF(F70,H70/SUM(H70,F70),0)</f>
        <v>0</v>
      </c>
      <c r="J70" t="s">
        <v>108</v>
      </c>
    </row>
    <row r="71" spans="1:10" x14ac:dyDescent="0.25">
      <c r="A71" t="s">
        <v>111</v>
      </c>
      <c r="B71" s="4">
        <v>45121</v>
      </c>
      <c r="C71">
        <v>0</v>
      </c>
      <c r="D71" t="s">
        <v>79</v>
      </c>
      <c r="E71" t="s">
        <v>75</v>
      </c>
      <c r="F71">
        <v>50</v>
      </c>
      <c r="G71" t="s">
        <v>10</v>
      </c>
      <c r="H71">
        <v>0</v>
      </c>
      <c r="I71" s="3">
        <f>IF(F71,H71/SUM(H71,F71),0)</f>
        <v>0</v>
      </c>
      <c r="J71" t="s">
        <v>112</v>
      </c>
    </row>
    <row r="72" spans="1:10" x14ac:dyDescent="0.25">
      <c r="A72" t="s">
        <v>113</v>
      </c>
      <c r="B72" s="4">
        <v>45121</v>
      </c>
      <c r="C72">
        <v>0</v>
      </c>
      <c r="D72" t="s">
        <v>79</v>
      </c>
      <c r="E72" t="s">
        <v>75</v>
      </c>
      <c r="F72">
        <v>50</v>
      </c>
      <c r="G72" t="s">
        <v>10</v>
      </c>
      <c r="H72">
        <v>0</v>
      </c>
      <c r="I72" s="3">
        <f>IF(F72,H72/SUM(H72,F72),0)</f>
        <v>0</v>
      </c>
      <c r="J72" t="s">
        <v>112</v>
      </c>
    </row>
    <row r="73" spans="1:10" x14ac:dyDescent="0.25">
      <c r="A73" t="s">
        <v>114</v>
      </c>
      <c r="B73" s="4">
        <v>45124</v>
      </c>
      <c r="C73">
        <v>0</v>
      </c>
      <c r="D73" t="s">
        <v>79</v>
      </c>
      <c r="E73" t="s">
        <v>75</v>
      </c>
      <c r="F73">
        <v>50</v>
      </c>
      <c r="G73" t="s">
        <v>10</v>
      </c>
      <c r="H73">
        <v>0</v>
      </c>
      <c r="I73" s="3">
        <f t="shared" ref="I73:I74" si="2">IF(F73,H73/SUM(H73,F73),0)</f>
        <v>0</v>
      </c>
      <c r="J73" t="s">
        <v>100</v>
      </c>
    </row>
    <row r="74" spans="1:10" x14ac:dyDescent="0.25">
      <c r="A74" t="s">
        <v>115</v>
      </c>
      <c r="B74" s="4">
        <v>45125</v>
      </c>
      <c r="C74">
        <v>0</v>
      </c>
      <c r="D74" t="s">
        <v>79</v>
      </c>
      <c r="E74" t="s">
        <v>75</v>
      </c>
      <c r="F74">
        <v>53.162999999999997</v>
      </c>
      <c r="G74" t="s">
        <v>13</v>
      </c>
      <c r="H74">
        <v>5.6000000000000001E-2</v>
      </c>
      <c r="I74" s="3">
        <f t="shared" si="2"/>
        <v>1.0522557733140421E-3</v>
      </c>
      <c r="J74" t="s">
        <v>116</v>
      </c>
    </row>
    <row r="75" spans="1:10" x14ac:dyDescent="0.25">
      <c r="A75" t="s">
        <v>117</v>
      </c>
      <c r="B75" s="4">
        <v>45125</v>
      </c>
      <c r="C75">
        <v>0</v>
      </c>
      <c r="D75" t="s">
        <v>79</v>
      </c>
      <c r="E75" t="s">
        <v>75</v>
      </c>
      <c r="F75">
        <v>53.162999999999997</v>
      </c>
      <c r="G75" t="s">
        <v>13</v>
      </c>
      <c r="H75">
        <f>H74+0.051</f>
        <v>0.107</v>
      </c>
      <c r="I75" s="3">
        <f>IF(F75,H75/SUM(H75,F75),0)</f>
        <v>2.008635254364558E-3</v>
      </c>
    </row>
    <row r="76" spans="1:10" x14ac:dyDescent="0.25">
      <c r="A76" t="s">
        <v>118</v>
      </c>
      <c r="B76" s="4">
        <v>45131</v>
      </c>
      <c r="C76">
        <v>0</v>
      </c>
      <c r="D76" t="s">
        <v>79</v>
      </c>
      <c r="E76" t="s">
        <v>75</v>
      </c>
      <c r="F76">
        <v>53.162999999999997</v>
      </c>
      <c r="G76" t="s">
        <v>13</v>
      </c>
      <c r="H76">
        <v>0.16200000000000001</v>
      </c>
      <c r="I76" s="3">
        <f t="shared" ref="I76:I139" si="3">IF(F76,H76/SUM(H76,F76),0)</f>
        <v>3.0379746835443042E-3</v>
      </c>
    </row>
    <row r="77" spans="1:10" x14ac:dyDescent="0.25">
      <c r="A77" t="s">
        <v>119</v>
      </c>
      <c r="B77" s="4">
        <v>45131</v>
      </c>
      <c r="C77">
        <v>0</v>
      </c>
      <c r="D77" t="s">
        <v>79</v>
      </c>
      <c r="E77" t="s">
        <v>75</v>
      </c>
      <c r="F77">
        <v>53.162999999999997</v>
      </c>
      <c r="G77" t="s">
        <v>13</v>
      </c>
      <c r="H77">
        <f>H76+0.053</f>
        <v>0.215</v>
      </c>
      <c r="I77" s="3">
        <f t="shared" si="3"/>
        <v>4.0278766533028585E-3</v>
      </c>
    </row>
    <row r="78" spans="1:10" x14ac:dyDescent="0.25">
      <c r="A78" t="s">
        <v>120</v>
      </c>
      <c r="B78" s="4">
        <v>45132</v>
      </c>
      <c r="C78">
        <v>0</v>
      </c>
      <c r="D78" t="s">
        <v>79</v>
      </c>
      <c r="E78" t="s">
        <v>75</v>
      </c>
      <c r="F78">
        <v>53.162999999999997</v>
      </c>
      <c r="G78" t="s">
        <v>13</v>
      </c>
      <c r="H78">
        <f>H77+0.055</f>
        <v>0.27</v>
      </c>
      <c r="I78" s="3">
        <f>IF(F78,H78/SUM(H78,F78),0)</f>
        <v>5.053057099545225E-3</v>
      </c>
    </row>
    <row r="79" spans="1:10" x14ac:dyDescent="0.25">
      <c r="A79" t="s">
        <v>121</v>
      </c>
      <c r="B79" s="4">
        <v>45133</v>
      </c>
      <c r="C79">
        <v>0</v>
      </c>
      <c r="D79" t="s">
        <v>79</v>
      </c>
      <c r="E79" t="s">
        <v>75</v>
      </c>
      <c r="F79">
        <v>53.162999999999997</v>
      </c>
      <c r="G79" t="s">
        <v>13</v>
      </c>
      <c r="H79">
        <f>H78+0.053</f>
        <v>0.32300000000000001</v>
      </c>
      <c r="I79" s="3">
        <f t="shared" si="3"/>
        <v>6.0389634670754968E-3</v>
      </c>
    </row>
    <row r="80" spans="1:10" x14ac:dyDescent="0.25">
      <c r="A80" t="s">
        <v>122</v>
      </c>
      <c r="B80" s="4">
        <v>45134</v>
      </c>
      <c r="C80">
        <v>0</v>
      </c>
      <c r="D80" t="s">
        <v>79</v>
      </c>
      <c r="E80" t="s">
        <v>75</v>
      </c>
      <c r="F80">
        <v>53.162999999999997</v>
      </c>
      <c r="G80" t="s">
        <v>13</v>
      </c>
      <c r="H80">
        <f>H79+0.053</f>
        <v>0.376</v>
      </c>
      <c r="I80" s="3">
        <f t="shared" si="3"/>
        <v>7.0229178729524283E-3</v>
      </c>
    </row>
    <row r="81" spans="1:9" x14ac:dyDescent="0.25">
      <c r="A81" t="s">
        <v>123</v>
      </c>
      <c r="B81" s="4">
        <v>45134</v>
      </c>
      <c r="C81">
        <v>0</v>
      </c>
      <c r="D81" t="s">
        <v>79</v>
      </c>
      <c r="E81" t="s">
        <v>75</v>
      </c>
      <c r="F81">
        <v>53.162999999999997</v>
      </c>
      <c r="G81" t="s">
        <v>13</v>
      </c>
      <c r="H81">
        <f>H80+0.052</f>
        <v>0.42799999999999999</v>
      </c>
      <c r="I81" s="3">
        <f t="shared" si="3"/>
        <v>7.9864156294900263E-3</v>
      </c>
    </row>
    <row r="82" spans="1:9" x14ac:dyDescent="0.25">
      <c r="A82" t="s">
        <v>126</v>
      </c>
      <c r="B82" s="4">
        <v>45138</v>
      </c>
      <c r="C82">
        <v>0</v>
      </c>
      <c r="D82" t="s">
        <v>79</v>
      </c>
      <c r="E82" t="s">
        <v>75</v>
      </c>
      <c r="F82">
        <v>53.162999999999997</v>
      </c>
      <c r="G82" t="s">
        <v>13</v>
      </c>
      <c r="H82">
        <f>H81+0.053</f>
        <v>0.48099999999999998</v>
      </c>
      <c r="I82" s="3">
        <f t="shared" si="3"/>
        <v>8.9665200208783827E-3</v>
      </c>
    </row>
    <row r="83" spans="1:9" x14ac:dyDescent="0.25">
      <c r="A83" t="s">
        <v>125</v>
      </c>
      <c r="B83" s="4">
        <v>45138</v>
      </c>
      <c r="C83">
        <v>0</v>
      </c>
      <c r="D83" t="s">
        <v>79</v>
      </c>
      <c r="E83" t="s">
        <v>75</v>
      </c>
      <c r="F83">
        <v>53.162999999999997</v>
      </c>
      <c r="G83" t="s">
        <v>13</v>
      </c>
      <c r="H83">
        <f>H82+0.053</f>
        <v>0.53400000000000003</v>
      </c>
      <c r="I83" s="3">
        <f>IF(F83,H83/SUM(H83,F83),0)</f>
        <v>9.9446896474663406E-3</v>
      </c>
    </row>
    <row r="84" spans="1:9" x14ac:dyDescent="0.25">
      <c r="A84" t="s">
        <v>124</v>
      </c>
      <c r="B84" s="4">
        <v>45139</v>
      </c>
      <c r="C84">
        <v>0</v>
      </c>
      <c r="D84" t="s">
        <v>79</v>
      </c>
      <c r="E84" t="s">
        <v>75</v>
      </c>
      <c r="F84">
        <v>50.008000000000003</v>
      </c>
      <c r="G84" t="s">
        <v>13</v>
      </c>
      <c r="H84">
        <v>0.45600000000000002</v>
      </c>
      <c r="I84" s="3">
        <f t="shared" si="3"/>
        <v>9.0361445783132526E-3</v>
      </c>
    </row>
    <row r="85" spans="1:9" x14ac:dyDescent="0.25">
      <c r="A85" t="s">
        <v>127</v>
      </c>
      <c r="B85" s="4">
        <v>45140</v>
      </c>
      <c r="C85">
        <v>0</v>
      </c>
      <c r="D85" t="s">
        <v>79</v>
      </c>
      <c r="E85" t="s">
        <v>75</v>
      </c>
      <c r="F85">
        <v>50</v>
      </c>
      <c r="G85" t="s">
        <v>10</v>
      </c>
      <c r="H85">
        <v>0</v>
      </c>
      <c r="I85" s="3">
        <f t="shared" si="3"/>
        <v>0</v>
      </c>
    </row>
    <row r="86" spans="1:9" x14ac:dyDescent="0.25">
      <c r="A86" t="s">
        <v>128</v>
      </c>
      <c r="B86" s="4">
        <v>45142</v>
      </c>
      <c r="C86">
        <v>0</v>
      </c>
      <c r="D86" t="s">
        <v>79</v>
      </c>
      <c r="E86" t="s">
        <v>75</v>
      </c>
      <c r="F86">
        <v>50.061999999999998</v>
      </c>
      <c r="G86" t="s">
        <v>13</v>
      </c>
      <c r="H86">
        <v>5.1999999999999998E-2</v>
      </c>
      <c r="I86" s="3">
        <f t="shared" si="3"/>
        <v>1.0376341940375943E-3</v>
      </c>
    </row>
    <row r="87" spans="1:9" x14ac:dyDescent="0.25">
      <c r="A87" t="s">
        <v>129</v>
      </c>
      <c r="B87" s="4">
        <v>45143</v>
      </c>
      <c r="C87">
        <v>0</v>
      </c>
      <c r="D87" t="s">
        <v>79</v>
      </c>
      <c r="E87" t="s">
        <v>75</v>
      </c>
      <c r="F87">
        <v>50.061999999999998</v>
      </c>
      <c r="G87" t="s">
        <v>13</v>
      </c>
      <c r="H87">
        <f>H86+0.05</f>
        <v>0.10200000000000001</v>
      </c>
      <c r="I87" s="3">
        <f t="shared" si="3"/>
        <v>2.0333306753847384E-3</v>
      </c>
    </row>
    <row r="88" spans="1:9" x14ac:dyDescent="0.25">
      <c r="A88" t="s">
        <v>130</v>
      </c>
      <c r="B88" s="4">
        <v>45147</v>
      </c>
      <c r="C88">
        <v>0</v>
      </c>
      <c r="D88" t="s">
        <v>79</v>
      </c>
      <c r="E88" t="s">
        <v>75</v>
      </c>
      <c r="F88">
        <v>50.061999999999998</v>
      </c>
      <c r="G88" t="s">
        <v>13</v>
      </c>
      <c r="H88">
        <f>H87+0.05</f>
        <v>0.15200000000000002</v>
      </c>
      <c r="I88" s="3">
        <f t="shared" si="3"/>
        <v>3.0270442506074007E-3</v>
      </c>
    </row>
    <row r="89" spans="1:9" x14ac:dyDescent="0.25">
      <c r="A89" t="s">
        <v>132</v>
      </c>
      <c r="B89" s="4">
        <v>45147</v>
      </c>
      <c r="C89">
        <v>0</v>
      </c>
      <c r="D89" t="s">
        <v>79</v>
      </c>
      <c r="E89" t="s">
        <v>75</v>
      </c>
      <c r="F89">
        <v>50.061999999999998</v>
      </c>
      <c r="G89" t="s">
        <v>13</v>
      </c>
      <c r="H89">
        <f>H88+0.051</f>
        <v>0.20300000000000001</v>
      </c>
      <c r="I89" s="3">
        <f t="shared" si="3"/>
        <v>4.0385954441460262E-3</v>
      </c>
    </row>
    <row r="90" spans="1:9" x14ac:dyDescent="0.25">
      <c r="A90" t="s">
        <v>131</v>
      </c>
      <c r="B90" s="4">
        <v>45148</v>
      </c>
      <c r="C90">
        <v>0</v>
      </c>
      <c r="D90" t="s">
        <v>79</v>
      </c>
      <c r="E90" t="s">
        <v>75</v>
      </c>
      <c r="F90">
        <v>50.061999999999998</v>
      </c>
      <c r="G90" t="s">
        <v>13</v>
      </c>
      <c r="H90">
        <f>H89</f>
        <v>0.20300000000000001</v>
      </c>
      <c r="I90" s="3">
        <f t="shared" si="3"/>
        <v>4.0385954441460262E-3</v>
      </c>
    </row>
    <row r="91" spans="1:9" x14ac:dyDescent="0.25">
      <c r="A91" t="s">
        <v>134</v>
      </c>
      <c r="B91" s="4">
        <v>45148</v>
      </c>
      <c r="C91">
        <v>0</v>
      </c>
      <c r="D91" t="s">
        <v>79</v>
      </c>
      <c r="E91" t="s">
        <v>75</v>
      </c>
      <c r="F91">
        <v>50.061999999999998</v>
      </c>
      <c r="G91" t="s">
        <v>13</v>
      </c>
      <c r="H91">
        <f>H90+0.052</f>
        <v>0.255</v>
      </c>
      <c r="I91" s="3">
        <f t="shared" si="3"/>
        <v>5.0678697060635575E-3</v>
      </c>
    </row>
    <row r="92" spans="1:9" x14ac:dyDescent="0.25">
      <c r="A92" t="s">
        <v>133</v>
      </c>
      <c r="B92" s="4">
        <v>45149</v>
      </c>
      <c r="C92">
        <v>0</v>
      </c>
      <c r="D92" t="s">
        <v>79</v>
      </c>
      <c r="E92" t="s">
        <v>75</v>
      </c>
      <c r="F92">
        <v>50.061999999999998</v>
      </c>
      <c r="G92" t="s">
        <v>13</v>
      </c>
      <c r="H92">
        <f>H91</f>
        <v>0.255</v>
      </c>
      <c r="I92" s="3">
        <f t="shared" si="3"/>
        <v>5.0678697060635575E-3</v>
      </c>
    </row>
    <row r="93" spans="1:9" x14ac:dyDescent="0.25">
      <c r="A93" t="s">
        <v>135</v>
      </c>
      <c r="B93" s="4">
        <v>45149</v>
      </c>
      <c r="C93">
        <v>0</v>
      </c>
      <c r="D93" t="s">
        <v>79</v>
      </c>
      <c r="E93" t="s">
        <v>75</v>
      </c>
      <c r="F93">
        <v>50.061999999999998</v>
      </c>
      <c r="G93" t="s">
        <v>13</v>
      </c>
      <c r="H93">
        <f>H92+0.049</f>
        <v>0.30399999999999999</v>
      </c>
      <c r="I93" s="3">
        <f t="shared" si="3"/>
        <v>6.0358178136044154E-3</v>
      </c>
    </row>
    <row r="94" spans="1:9" x14ac:dyDescent="0.25">
      <c r="A94" t="s">
        <v>136</v>
      </c>
      <c r="B94" s="4">
        <v>45150</v>
      </c>
      <c r="C94">
        <v>0</v>
      </c>
      <c r="D94" t="s">
        <v>79</v>
      </c>
      <c r="E94" t="s">
        <v>75</v>
      </c>
      <c r="F94">
        <v>50.061999999999998</v>
      </c>
      <c r="G94" t="s">
        <v>13</v>
      </c>
      <c r="H94">
        <f>H93</f>
        <v>0.30399999999999999</v>
      </c>
      <c r="I94" s="3">
        <f t="shared" si="3"/>
        <v>6.0358178136044154E-3</v>
      </c>
    </row>
    <row r="95" spans="1:9" x14ac:dyDescent="0.25">
      <c r="A95" t="s">
        <v>137</v>
      </c>
      <c r="B95" s="4">
        <v>45155</v>
      </c>
      <c r="C95">
        <v>0</v>
      </c>
      <c r="D95" t="s">
        <v>79</v>
      </c>
      <c r="E95" t="s">
        <v>75</v>
      </c>
      <c r="F95">
        <v>50.061999999999998</v>
      </c>
      <c r="G95" t="s">
        <v>13</v>
      </c>
      <c r="H95">
        <f>H94+0.052</f>
        <v>0.35599999999999998</v>
      </c>
      <c r="I95" s="3">
        <f t="shared" si="3"/>
        <v>7.0609702883890676E-3</v>
      </c>
    </row>
    <row r="96" spans="1:9" x14ac:dyDescent="0.25">
      <c r="A96" t="s">
        <v>138</v>
      </c>
      <c r="B96" s="4">
        <v>45156</v>
      </c>
      <c r="C96">
        <v>0</v>
      </c>
      <c r="D96" t="s">
        <v>79</v>
      </c>
      <c r="E96" t="s">
        <v>75</v>
      </c>
      <c r="F96">
        <v>50.061999999999998</v>
      </c>
      <c r="G96" t="s">
        <v>13</v>
      </c>
      <c r="H96">
        <f>H95+0.051</f>
        <v>0.40699999999999997</v>
      </c>
      <c r="I96" s="3">
        <f t="shared" si="3"/>
        <v>8.0643563375537471E-3</v>
      </c>
    </row>
    <row r="97" spans="1:10" x14ac:dyDescent="0.25">
      <c r="A97" t="s">
        <v>140</v>
      </c>
      <c r="B97" s="4">
        <v>45170</v>
      </c>
      <c r="C97">
        <v>0</v>
      </c>
      <c r="D97" t="s">
        <v>79</v>
      </c>
      <c r="E97" t="s">
        <v>75</v>
      </c>
      <c r="F97">
        <v>52.893000000000001</v>
      </c>
      <c r="G97" t="s">
        <v>13</v>
      </c>
      <c r="H97">
        <v>0.48499999999999999</v>
      </c>
      <c r="I97" s="3">
        <f t="shared" si="3"/>
        <v>9.0861403574506346E-3</v>
      </c>
      <c r="J97" t="s">
        <v>139</v>
      </c>
    </row>
    <row r="98" spans="1:10" x14ac:dyDescent="0.25">
      <c r="A98" t="s">
        <v>141</v>
      </c>
      <c r="B98" s="4">
        <v>45173</v>
      </c>
      <c r="C98">
        <v>0</v>
      </c>
      <c r="D98" t="s">
        <v>79</v>
      </c>
      <c r="E98" t="s">
        <v>75</v>
      </c>
      <c r="F98">
        <v>52.893000000000001</v>
      </c>
      <c r="G98" t="s">
        <v>13</v>
      </c>
      <c r="H98">
        <f>H97+0.05</f>
        <v>0.53500000000000003</v>
      </c>
      <c r="I98" s="3">
        <f t="shared" si="3"/>
        <v>1.0013476079958075E-2</v>
      </c>
      <c r="J98" t="s">
        <v>139</v>
      </c>
    </row>
    <row r="99" spans="1:10" x14ac:dyDescent="0.25">
      <c r="A99" t="s">
        <v>142</v>
      </c>
      <c r="B99" s="4">
        <v>45174</v>
      </c>
      <c r="C99">
        <v>0</v>
      </c>
      <c r="D99" t="s">
        <v>79</v>
      </c>
      <c r="E99" t="s">
        <v>75</v>
      </c>
      <c r="F99">
        <v>50.381</v>
      </c>
      <c r="G99" t="s">
        <v>13</v>
      </c>
      <c r="H99">
        <v>0.05</v>
      </c>
      <c r="I99" s="3">
        <f t="shared" si="3"/>
        <v>9.9145366937003054E-4</v>
      </c>
      <c r="J99" t="s">
        <v>139</v>
      </c>
    </row>
    <row r="100" spans="1:10" x14ac:dyDescent="0.25">
      <c r="A100" t="s">
        <v>143</v>
      </c>
      <c r="B100" s="4">
        <v>45174</v>
      </c>
      <c r="C100">
        <v>0</v>
      </c>
      <c r="D100" t="s">
        <v>79</v>
      </c>
      <c r="E100" t="s">
        <v>75</v>
      </c>
      <c r="F100">
        <v>50.381</v>
      </c>
      <c r="G100" t="s">
        <v>13</v>
      </c>
      <c r="H100">
        <f>H99+0.051</f>
        <v>0.10100000000000001</v>
      </c>
      <c r="I100" s="3">
        <f t="shared" si="3"/>
        <v>2.0007131254704651E-3</v>
      </c>
      <c r="J100" t="s">
        <v>139</v>
      </c>
    </row>
    <row r="101" spans="1:10" x14ac:dyDescent="0.25">
      <c r="A101" t="s">
        <v>144</v>
      </c>
      <c r="B101" s="4">
        <v>45174</v>
      </c>
      <c r="C101">
        <v>0</v>
      </c>
      <c r="D101" t="s">
        <v>79</v>
      </c>
      <c r="E101" t="s">
        <v>75</v>
      </c>
      <c r="F101">
        <v>50.381</v>
      </c>
      <c r="G101" t="s">
        <v>13</v>
      </c>
      <c r="H101">
        <f>H100+0.05</f>
        <v>0.15100000000000002</v>
      </c>
      <c r="I101" s="3">
        <f t="shared" si="3"/>
        <v>2.9882054935486428E-3</v>
      </c>
    </row>
    <row r="102" spans="1:10" x14ac:dyDescent="0.25">
      <c r="A102" t="s">
        <v>145</v>
      </c>
      <c r="B102" s="4">
        <v>45174</v>
      </c>
      <c r="C102">
        <v>0</v>
      </c>
      <c r="D102" t="s">
        <v>79</v>
      </c>
      <c r="E102" t="s">
        <v>75</v>
      </c>
      <c r="F102">
        <v>50.381</v>
      </c>
      <c r="G102" t="s">
        <v>13</v>
      </c>
      <c r="H102">
        <f>H101+0.051</f>
        <v>0.20200000000000001</v>
      </c>
      <c r="I102" s="3">
        <f t="shared" si="3"/>
        <v>3.9934365300595062E-3</v>
      </c>
    </row>
    <row r="103" spans="1:10" x14ac:dyDescent="0.25">
      <c r="A103" t="s">
        <v>146</v>
      </c>
      <c r="B103" s="4">
        <v>45174</v>
      </c>
      <c r="C103">
        <v>0</v>
      </c>
      <c r="D103" t="s">
        <v>79</v>
      </c>
      <c r="E103" t="s">
        <v>75</v>
      </c>
      <c r="F103">
        <v>50.381</v>
      </c>
      <c r="G103" t="s">
        <v>13</v>
      </c>
      <c r="H103">
        <f>H102+0.051</f>
        <v>0.253</v>
      </c>
      <c r="I103" s="3">
        <f t="shared" si="3"/>
        <v>4.996642572184698E-3</v>
      </c>
    </row>
    <row r="104" spans="1:10" x14ac:dyDescent="0.25">
      <c r="A104" t="s">
        <v>147</v>
      </c>
      <c r="B104" s="4">
        <v>45174</v>
      </c>
      <c r="C104">
        <v>0</v>
      </c>
      <c r="D104" t="s">
        <v>79</v>
      </c>
      <c r="E104" t="s">
        <v>75</v>
      </c>
      <c r="F104">
        <v>50.381</v>
      </c>
      <c r="G104" t="s">
        <v>13</v>
      </c>
      <c r="H104">
        <f>H103+0.05</f>
        <v>0.30299999999999999</v>
      </c>
      <c r="I104" s="3">
        <f t="shared" si="3"/>
        <v>5.9782179780601373E-3</v>
      </c>
    </row>
    <row r="105" spans="1:10" x14ac:dyDescent="0.25">
      <c r="A105" t="s">
        <v>148</v>
      </c>
      <c r="B105" s="4">
        <v>45175</v>
      </c>
      <c r="C105">
        <v>0</v>
      </c>
      <c r="D105" t="s">
        <v>79</v>
      </c>
      <c r="E105" t="s">
        <v>75</v>
      </c>
      <c r="F105">
        <v>50.381</v>
      </c>
      <c r="G105" t="s">
        <v>13</v>
      </c>
      <c r="H105">
        <f>H104+0.05</f>
        <v>0.35299999999999998</v>
      </c>
      <c r="I105" s="3">
        <f t="shared" si="3"/>
        <v>6.9578586352347536E-3</v>
      </c>
    </row>
    <row r="106" spans="1:10" x14ac:dyDescent="0.25">
      <c r="A106" t="s">
        <v>149</v>
      </c>
      <c r="B106" s="4">
        <v>45175</v>
      </c>
      <c r="C106">
        <v>0</v>
      </c>
      <c r="D106" t="s">
        <v>79</v>
      </c>
      <c r="E106" t="s">
        <v>75</v>
      </c>
      <c r="F106">
        <v>50.381</v>
      </c>
      <c r="G106" t="s">
        <v>13</v>
      </c>
      <c r="H106">
        <f>H105+0.052</f>
        <v>0.40499999999999997</v>
      </c>
      <c r="I106" s="3">
        <f t="shared" si="3"/>
        <v>7.9746386799511675E-3</v>
      </c>
    </row>
    <row r="107" spans="1:10" x14ac:dyDescent="0.25">
      <c r="A107" t="s">
        <v>150</v>
      </c>
      <c r="B107" s="4">
        <v>45177</v>
      </c>
      <c r="C107">
        <v>0</v>
      </c>
      <c r="D107" t="s">
        <v>79</v>
      </c>
      <c r="E107" t="s">
        <v>75</v>
      </c>
      <c r="F107">
        <v>50</v>
      </c>
      <c r="G107" t="s">
        <v>10</v>
      </c>
      <c r="H107">
        <v>0</v>
      </c>
      <c r="I107" s="3">
        <f t="shared" si="3"/>
        <v>0</v>
      </c>
      <c r="J107" t="s">
        <v>151</v>
      </c>
    </row>
    <row r="108" spans="1:10" x14ac:dyDescent="0.25">
      <c r="A108" t="s">
        <v>152</v>
      </c>
      <c r="B108" s="4">
        <v>45177</v>
      </c>
      <c r="C108">
        <v>0</v>
      </c>
      <c r="D108" t="s">
        <v>79</v>
      </c>
      <c r="E108" t="s">
        <v>75</v>
      </c>
      <c r="F108">
        <v>50</v>
      </c>
      <c r="G108" t="s">
        <v>10</v>
      </c>
      <c r="H108">
        <v>0</v>
      </c>
      <c r="I108" s="3">
        <f t="shared" si="3"/>
        <v>0</v>
      </c>
      <c r="J108" t="s">
        <v>151</v>
      </c>
    </row>
    <row r="109" spans="1:10" x14ac:dyDescent="0.25">
      <c r="A109" t="s">
        <v>153</v>
      </c>
      <c r="B109" s="4">
        <v>45238</v>
      </c>
      <c r="C109">
        <v>0</v>
      </c>
      <c r="D109" t="s">
        <v>79</v>
      </c>
      <c r="E109" t="s">
        <v>75</v>
      </c>
      <c r="F109">
        <v>57.988</v>
      </c>
      <c r="G109" t="s">
        <v>10</v>
      </c>
      <c r="H109">
        <v>0</v>
      </c>
      <c r="I109" s="3">
        <f t="shared" si="3"/>
        <v>0</v>
      </c>
    </row>
    <row r="110" spans="1:10" x14ac:dyDescent="0.25">
      <c r="A110" t="s">
        <v>154</v>
      </c>
      <c r="B110" s="4">
        <v>45240</v>
      </c>
      <c r="C110">
        <v>0</v>
      </c>
      <c r="D110" t="s">
        <v>79</v>
      </c>
      <c r="E110" t="s">
        <v>11</v>
      </c>
      <c r="F110">
        <v>51.362000000000002</v>
      </c>
      <c r="G110" t="s">
        <v>13</v>
      </c>
      <c r="H110">
        <v>1.0489999999999999</v>
      </c>
      <c r="I110" s="3">
        <f t="shared" si="3"/>
        <v>2.0014882372021137E-2</v>
      </c>
    </row>
    <row r="111" spans="1:10" x14ac:dyDescent="0.25">
      <c r="A111" t="s">
        <v>155</v>
      </c>
      <c r="B111" s="4">
        <v>45261</v>
      </c>
      <c r="C111">
        <v>0</v>
      </c>
      <c r="D111" t="s">
        <v>79</v>
      </c>
      <c r="E111" t="s">
        <v>11</v>
      </c>
      <c r="F111">
        <v>50</v>
      </c>
      <c r="G111" t="s">
        <v>10</v>
      </c>
      <c r="H111">
        <v>0</v>
      </c>
      <c r="I111" s="3">
        <f t="shared" si="3"/>
        <v>0</v>
      </c>
      <c r="J111" t="s">
        <v>156</v>
      </c>
    </row>
    <row r="112" spans="1:10" x14ac:dyDescent="0.25">
      <c r="I112" s="3">
        <f t="shared" si="3"/>
        <v>0</v>
      </c>
    </row>
    <row r="113" spans="9:9" x14ac:dyDescent="0.25">
      <c r="I113" s="3">
        <f t="shared" si="3"/>
        <v>0</v>
      </c>
    </row>
    <row r="114" spans="9:9" x14ac:dyDescent="0.25">
      <c r="I114" s="3">
        <f t="shared" si="3"/>
        <v>0</v>
      </c>
    </row>
    <row r="115" spans="9:9" x14ac:dyDescent="0.25">
      <c r="I115" s="3">
        <f t="shared" si="3"/>
        <v>0</v>
      </c>
    </row>
    <row r="116" spans="9:9" x14ac:dyDescent="0.25">
      <c r="I116" s="3">
        <f t="shared" si="3"/>
        <v>0</v>
      </c>
    </row>
    <row r="117" spans="9:9" x14ac:dyDescent="0.25">
      <c r="I117" s="3">
        <f t="shared" si="3"/>
        <v>0</v>
      </c>
    </row>
    <row r="118" spans="9:9" x14ac:dyDescent="0.25">
      <c r="I118" s="3">
        <f t="shared" si="3"/>
        <v>0</v>
      </c>
    </row>
    <row r="119" spans="9:9" x14ac:dyDescent="0.25">
      <c r="I119" s="3">
        <f t="shared" si="3"/>
        <v>0</v>
      </c>
    </row>
    <row r="120" spans="9:9" x14ac:dyDescent="0.25">
      <c r="I120" s="3">
        <f t="shared" si="3"/>
        <v>0</v>
      </c>
    </row>
    <row r="121" spans="9:9" x14ac:dyDescent="0.25">
      <c r="I121" s="3">
        <f t="shared" si="3"/>
        <v>0</v>
      </c>
    </row>
    <row r="122" spans="9:9" x14ac:dyDescent="0.25">
      <c r="I122" s="3">
        <f t="shared" si="3"/>
        <v>0</v>
      </c>
    </row>
    <row r="123" spans="9:9" x14ac:dyDescent="0.25">
      <c r="I123" s="3">
        <f t="shared" si="3"/>
        <v>0</v>
      </c>
    </row>
    <row r="124" spans="9:9" x14ac:dyDescent="0.25">
      <c r="I124" s="3">
        <f t="shared" si="3"/>
        <v>0</v>
      </c>
    </row>
    <row r="125" spans="9:9" x14ac:dyDescent="0.25">
      <c r="I125" s="3">
        <f t="shared" si="3"/>
        <v>0</v>
      </c>
    </row>
    <row r="126" spans="9:9" x14ac:dyDescent="0.25">
      <c r="I126" s="3">
        <f t="shared" si="3"/>
        <v>0</v>
      </c>
    </row>
    <row r="127" spans="9:9" x14ac:dyDescent="0.25">
      <c r="I127" s="3">
        <f t="shared" si="3"/>
        <v>0</v>
      </c>
    </row>
    <row r="128" spans="9:9" x14ac:dyDescent="0.25">
      <c r="I128" s="3">
        <f t="shared" si="3"/>
        <v>0</v>
      </c>
    </row>
    <row r="129" spans="9:9" x14ac:dyDescent="0.25">
      <c r="I129" s="3">
        <f t="shared" si="3"/>
        <v>0</v>
      </c>
    </row>
    <row r="130" spans="9:9" x14ac:dyDescent="0.25">
      <c r="I130" s="3">
        <f t="shared" si="3"/>
        <v>0</v>
      </c>
    </row>
    <row r="131" spans="9:9" x14ac:dyDescent="0.25">
      <c r="I131" s="3">
        <f t="shared" si="3"/>
        <v>0</v>
      </c>
    </row>
    <row r="132" spans="9:9" x14ac:dyDescent="0.25">
      <c r="I132" s="3">
        <f t="shared" si="3"/>
        <v>0</v>
      </c>
    </row>
    <row r="133" spans="9:9" x14ac:dyDescent="0.25">
      <c r="I133" s="3">
        <f t="shared" si="3"/>
        <v>0</v>
      </c>
    </row>
    <row r="134" spans="9:9" x14ac:dyDescent="0.25">
      <c r="I134" s="3">
        <f t="shared" si="3"/>
        <v>0</v>
      </c>
    </row>
    <row r="135" spans="9:9" x14ac:dyDescent="0.25">
      <c r="I135" s="3">
        <f t="shared" si="3"/>
        <v>0</v>
      </c>
    </row>
    <row r="136" spans="9:9" x14ac:dyDescent="0.25">
      <c r="I136" s="3">
        <f t="shared" si="3"/>
        <v>0</v>
      </c>
    </row>
    <row r="137" spans="9:9" x14ac:dyDescent="0.25">
      <c r="I137" s="3">
        <f t="shared" si="3"/>
        <v>0</v>
      </c>
    </row>
    <row r="138" spans="9:9" x14ac:dyDescent="0.25">
      <c r="I138" s="3">
        <f t="shared" si="3"/>
        <v>0</v>
      </c>
    </row>
    <row r="139" spans="9:9" x14ac:dyDescent="0.25">
      <c r="I139" s="3">
        <f t="shared" si="3"/>
        <v>0</v>
      </c>
    </row>
    <row r="140" spans="9:9" x14ac:dyDescent="0.25">
      <c r="I140" s="3">
        <f t="shared" ref="I140:I193" si="4">IF(F140,H140/SUM(H140,F140),0)</f>
        <v>0</v>
      </c>
    </row>
    <row r="141" spans="9:9" x14ac:dyDescent="0.25">
      <c r="I141" s="3">
        <f t="shared" si="4"/>
        <v>0</v>
      </c>
    </row>
    <row r="142" spans="9:9" x14ac:dyDescent="0.25">
      <c r="I142" s="3">
        <f t="shared" si="4"/>
        <v>0</v>
      </c>
    </row>
    <row r="143" spans="9:9" x14ac:dyDescent="0.25">
      <c r="I143" s="3">
        <f t="shared" si="4"/>
        <v>0</v>
      </c>
    </row>
    <row r="144" spans="9:9" x14ac:dyDescent="0.25">
      <c r="I144" s="3">
        <f t="shared" si="4"/>
        <v>0</v>
      </c>
    </row>
    <row r="145" spans="9:9" x14ac:dyDescent="0.25">
      <c r="I145" s="3">
        <f t="shared" si="4"/>
        <v>0</v>
      </c>
    </row>
    <row r="146" spans="9:9" x14ac:dyDescent="0.25">
      <c r="I146" s="3">
        <f t="shared" si="4"/>
        <v>0</v>
      </c>
    </row>
    <row r="147" spans="9:9" x14ac:dyDescent="0.25">
      <c r="I147" s="3">
        <f t="shared" si="4"/>
        <v>0</v>
      </c>
    </row>
    <row r="148" spans="9:9" x14ac:dyDescent="0.25">
      <c r="I148" s="3">
        <f t="shared" si="4"/>
        <v>0</v>
      </c>
    </row>
    <row r="149" spans="9:9" x14ac:dyDescent="0.25">
      <c r="I149" s="3">
        <f t="shared" si="4"/>
        <v>0</v>
      </c>
    </row>
    <row r="150" spans="9:9" x14ac:dyDescent="0.25">
      <c r="I150" s="3">
        <f t="shared" si="4"/>
        <v>0</v>
      </c>
    </row>
    <row r="151" spans="9:9" x14ac:dyDescent="0.25">
      <c r="I151" s="3">
        <f t="shared" si="4"/>
        <v>0</v>
      </c>
    </row>
    <row r="152" spans="9:9" x14ac:dyDescent="0.25">
      <c r="I152" s="3">
        <f t="shared" si="4"/>
        <v>0</v>
      </c>
    </row>
    <row r="153" spans="9:9" x14ac:dyDescent="0.25">
      <c r="I153" s="3">
        <f t="shared" si="4"/>
        <v>0</v>
      </c>
    </row>
    <row r="154" spans="9:9" x14ac:dyDescent="0.25">
      <c r="I154" s="3">
        <f t="shared" si="4"/>
        <v>0</v>
      </c>
    </row>
    <row r="155" spans="9:9" x14ac:dyDescent="0.25">
      <c r="I155" s="3">
        <f t="shared" si="4"/>
        <v>0</v>
      </c>
    </row>
    <row r="156" spans="9:9" x14ac:dyDescent="0.25">
      <c r="I156" s="3">
        <f t="shared" si="4"/>
        <v>0</v>
      </c>
    </row>
    <row r="157" spans="9:9" x14ac:dyDescent="0.25">
      <c r="I157" s="3">
        <f t="shared" si="4"/>
        <v>0</v>
      </c>
    </row>
    <row r="158" spans="9:9" x14ac:dyDescent="0.25">
      <c r="I158" s="3">
        <f t="shared" si="4"/>
        <v>0</v>
      </c>
    </row>
    <row r="159" spans="9:9" x14ac:dyDescent="0.25">
      <c r="I159" s="3">
        <f t="shared" si="4"/>
        <v>0</v>
      </c>
    </row>
    <row r="160" spans="9:9" x14ac:dyDescent="0.25">
      <c r="I160" s="3">
        <f t="shared" si="4"/>
        <v>0</v>
      </c>
    </row>
    <row r="161" spans="9:9" x14ac:dyDescent="0.25">
      <c r="I161" s="3">
        <f t="shared" si="4"/>
        <v>0</v>
      </c>
    </row>
    <row r="162" spans="9:9" x14ac:dyDescent="0.25">
      <c r="I162" s="3">
        <f t="shared" si="4"/>
        <v>0</v>
      </c>
    </row>
    <row r="163" spans="9:9" x14ac:dyDescent="0.25">
      <c r="I163" s="3">
        <f t="shared" si="4"/>
        <v>0</v>
      </c>
    </row>
    <row r="164" spans="9:9" x14ac:dyDescent="0.25">
      <c r="I164" s="3">
        <f t="shared" si="4"/>
        <v>0</v>
      </c>
    </row>
    <row r="165" spans="9:9" x14ac:dyDescent="0.25">
      <c r="I165" s="3">
        <f t="shared" si="4"/>
        <v>0</v>
      </c>
    </row>
    <row r="166" spans="9:9" x14ac:dyDescent="0.25">
      <c r="I166" s="3">
        <f t="shared" si="4"/>
        <v>0</v>
      </c>
    </row>
    <row r="167" spans="9:9" x14ac:dyDescent="0.25">
      <c r="I167" s="3">
        <f t="shared" si="4"/>
        <v>0</v>
      </c>
    </row>
    <row r="168" spans="9:9" x14ac:dyDescent="0.25">
      <c r="I168" s="3">
        <f t="shared" si="4"/>
        <v>0</v>
      </c>
    </row>
    <row r="169" spans="9:9" x14ac:dyDescent="0.25">
      <c r="I169" s="3">
        <f t="shared" si="4"/>
        <v>0</v>
      </c>
    </row>
    <row r="170" spans="9:9" x14ac:dyDescent="0.25">
      <c r="I170" s="3">
        <f t="shared" si="4"/>
        <v>0</v>
      </c>
    </row>
    <row r="171" spans="9:9" x14ac:dyDescent="0.25">
      <c r="I171" s="3">
        <f t="shared" si="4"/>
        <v>0</v>
      </c>
    </row>
    <row r="172" spans="9:9" x14ac:dyDescent="0.25">
      <c r="I172" s="3">
        <f t="shared" si="4"/>
        <v>0</v>
      </c>
    </row>
    <row r="173" spans="9:9" x14ac:dyDescent="0.25">
      <c r="I173" s="3">
        <f t="shared" si="4"/>
        <v>0</v>
      </c>
    </row>
    <row r="174" spans="9:9" x14ac:dyDescent="0.25">
      <c r="I174" s="3">
        <f t="shared" si="4"/>
        <v>0</v>
      </c>
    </row>
    <row r="175" spans="9:9" x14ac:dyDescent="0.25">
      <c r="I175" s="3">
        <f t="shared" si="4"/>
        <v>0</v>
      </c>
    </row>
    <row r="176" spans="9:9" x14ac:dyDescent="0.25">
      <c r="I176" s="3">
        <f t="shared" si="4"/>
        <v>0</v>
      </c>
    </row>
    <row r="177" spans="9:9" x14ac:dyDescent="0.25">
      <c r="I177" s="3">
        <f t="shared" si="4"/>
        <v>0</v>
      </c>
    </row>
    <row r="178" spans="9:9" x14ac:dyDescent="0.25">
      <c r="I178" s="3">
        <f t="shared" si="4"/>
        <v>0</v>
      </c>
    </row>
    <row r="179" spans="9:9" x14ac:dyDescent="0.25">
      <c r="I179" s="3">
        <f t="shared" si="4"/>
        <v>0</v>
      </c>
    </row>
    <row r="180" spans="9:9" x14ac:dyDescent="0.25">
      <c r="I180" s="3">
        <f t="shared" si="4"/>
        <v>0</v>
      </c>
    </row>
    <row r="181" spans="9:9" x14ac:dyDescent="0.25">
      <c r="I181" s="3">
        <f t="shared" si="4"/>
        <v>0</v>
      </c>
    </row>
    <row r="182" spans="9:9" x14ac:dyDescent="0.25">
      <c r="I182" s="3">
        <f t="shared" si="4"/>
        <v>0</v>
      </c>
    </row>
    <row r="183" spans="9:9" x14ac:dyDescent="0.25">
      <c r="I183" s="3">
        <f t="shared" si="4"/>
        <v>0</v>
      </c>
    </row>
    <row r="184" spans="9:9" x14ac:dyDescent="0.25">
      <c r="I184" s="3">
        <f t="shared" si="4"/>
        <v>0</v>
      </c>
    </row>
    <row r="185" spans="9:9" x14ac:dyDescent="0.25">
      <c r="I185" s="3">
        <f t="shared" si="4"/>
        <v>0</v>
      </c>
    </row>
    <row r="186" spans="9:9" x14ac:dyDescent="0.25">
      <c r="I186" s="3">
        <f t="shared" si="4"/>
        <v>0</v>
      </c>
    </row>
    <row r="187" spans="9:9" x14ac:dyDescent="0.25">
      <c r="I187" s="3">
        <f t="shared" si="4"/>
        <v>0</v>
      </c>
    </row>
    <row r="188" spans="9:9" x14ac:dyDescent="0.25">
      <c r="I188" s="3">
        <f t="shared" si="4"/>
        <v>0</v>
      </c>
    </row>
    <row r="189" spans="9:9" x14ac:dyDescent="0.25">
      <c r="I189" s="3">
        <f t="shared" si="4"/>
        <v>0</v>
      </c>
    </row>
    <row r="190" spans="9:9" x14ac:dyDescent="0.25">
      <c r="I190" s="3">
        <f t="shared" si="4"/>
        <v>0</v>
      </c>
    </row>
    <row r="191" spans="9:9" x14ac:dyDescent="0.25">
      <c r="I191" s="3">
        <f t="shared" si="4"/>
        <v>0</v>
      </c>
    </row>
    <row r="192" spans="9:9" x14ac:dyDescent="0.25">
      <c r="I192" s="3">
        <f t="shared" si="4"/>
        <v>0</v>
      </c>
    </row>
    <row r="193" spans="9:9" x14ac:dyDescent="0.25">
      <c r="I193" s="3">
        <f t="shared" si="4"/>
        <v>0</v>
      </c>
    </row>
  </sheetData>
  <mergeCells count="7">
    <mergeCell ref="G1:I1"/>
    <mergeCell ref="E1:F1"/>
    <mergeCell ref="A1:A2"/>
    <mergeCell ref="C1:C2"/>
    <mergeCell ref="J1:J2"/>
    <mergeCell ref="B1:B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D9" sqref="D9"/>
    </sheetView>
  </sheetViews>
  <sheetFormatPr baseColWidth="10" defaultRowHeight="15" x14ac:dyDescent="0.25"/>
  <cols>
    <col min="2" max="2" width="16.140625" customWidth="1"/>
    <col min="3" max="3" width="15.28515625" customWidth="1"/>
    <col min="4" max="4" width="18" customWidth="1"/>
    <col min="5" max="5" width="70.28515625" customWidth="1"/>
  </cols>
  <sheetData>
    <row r="1" spans="1:5" ht="15" customHeight="1" x14ac:dyDescent="0.25">
      <c r="A1" s="2" t="s">
        <v>29</v>
      </c>
      <c r="B1" s="2" t="s">
        <v>32</v>
      </c>
      <c r="C1" s="2" t="s">
        <v>33</v>
      </c>
      <c r="D1" s="2" t="s">
        <v>34</v>
      </c>
      <c r="E1" s="2" t="s">
        <v>2</v>
      </c>
    </row>
    <row r="2" spans="1:5" x14ac:dyDescent="0.25">
      <c r="A2" s="5">
        <v>13</v>
      </c>
      <c r="B2">
        <v>5600.19</v>
      </c>
      <c r="C2">
        <v>2158.62</v>
      </c>
      <c r="D2" t="s">
        <v>31</v>
      </c>
    </row>
    <row r="3" spans="1:5" x14ac:dyDescent="0.25">
      <c r="A3">
        <v>28</v>
      </c>
      <c r="B3" s="5">
        <v>5732.37</v>
      </c>
      <c r="C3" s="5">
        <v>1866.53</v>
      </c>
      <c r="D3" t="s">
        <v>28</v>
      </c>
    </row>
    <row r="4" spans="1:5" x14ac:dyDescent="0.25">
      <c r="A4" s="5">
        <v>9</v>
      </c>
      <c r="B4">
        <v>5799.04</v>
      </c>
      <c r="C4">
        <v>2208</v>
      </c>
      <c r="D4" t="s">
        <v>38</v>
      </c>
    </row>
    <row r="5" spans="1:5" x14ac:dyDescent="0.25">
      <c r="A5">
        <v>18</v>
      </c>
      <c r="B5">
        <v>6236.93</v>
      </c>
      <c r="C5">
        <v>1721.91</v>
      </c>
      <c r="D5" t="s">
        <v>39</v>
      </c>
    </row>
    <row r="6" spans="1:5" x14ac:dyDescent="0.25">
      <c r="A6" s="5">
        <v>6</v>
      </c>
      <c r="B6">
        <v>6294.55</v>
      </c>
      <c r="C6">
        <v>1948.31</v>
      </c>
      <c r="D6" t="s">
        <v>40</v>
      </c>
    </row>
    <row r="7" spans="1:5" x14ac:dyDescent="0.25">
      <c r="A7" t="s">
        <v>43</v>
      </c>
      <c r="B7">
        <v>2327.12</v>
      </c>
      <c r="C7">
        <v>733.52</v>
      </c>
      <c r="D7" t="s">
        <v>41</v>
      </c>
      <c r="E7" t="s">
        <v>42</v>
      </c>
    </row>
    <row r="8" spans="1:5" x14ac:dyDescent="0.25">
      <c r="A8" s="5" t="s">
        <v>47</v>
      </c>
      <c r="B8">
        <v>2732.19</v>
      </c>
      <c r="C8">
        <v>4172.8100000000004</v>
      </c>
      <c r="D8" t="s">
        <v>45</v>
      </c>
      <c r="E8" t="s">
        <v>49</v>
      </c>
    </row>
    <row r="9" spans="1:5" x14ac:dyDescent="0.25">
      <c r="A9" t="s">
        <v>79</v>
      </c>
      <c r="B9">
        <v>2725.96</v>
      </c>
      <c r="C9">
        <v>3825.68</v>
      </c>
      <c r="D9" t="s">
        <v>80</v>
      </c>
      <c r="E9" t="s">
        <v>81</v>
      </c>
    </row>
    <row r="10" spans="1:5" x14ac:dyDescent="0.25">
      <c r="A1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Mixtures</vt:lpstr>
      <vt:lpstr>Bottles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2023-12-01T08:36:08Z</dcterms:modified>
</cp:coreProperties>
</file>